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didos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Productos" sheetId="3" state="visible" r:id="rId3"/>
    <sheet xmlns:r="http://schemas.openxmlformats.org/officeDocument/2006/relationships" name="Clientes" sheetId="4" state="visible" r:id="rId4"/>
    <sheet xmlns:r="http://schemas.openxmlformats.org/officeDocument/2006/relationships" name="Resume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&quot;%&quot;"/>
  </numFmts>
  <fonts count="16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i val="1"/>
      <color rgb="006B7280"/>
      <sz val="10"/>
    </font>
    <font>
      <name val="Arial"/>
      <b val="1"/>
      <color rgb="00FFFFFF"/>
      <sz val="11"/>
    </font>
    <font>
      <b val="1"/>
      <color rgb="00065F46"/>
    </font>
    <font>
      <b val="1"/>
      <color rgb="001E3A8A"/>
    </font>
    <font>
      <b val="1"/>
      <color rgb="0092400E"/>
    </font>
    <font>
      <b val="1"/>
      <color rgb="00991B1B"/>
    </font>
    <font>
      <b val="1"/>
      <color rgb="001E3A8A"/>
      <sz val="12"/>
    </font>
    <font>
      <name val="Arial"/>
      <b val="1"/>
      <color rgb="00FFFFFF"/>
      <sz val="16"/>
    </font>
    <font>
      <name val="Arial"/>
      <b val="1"/>
      <color rgb="003B82F6"/>
      <sz val="11"/>
    </font>
    <font>
      <name val="Arial"/>
      <color rgb="00374151"/>
      <sz val="10"/>
    </font>
    <font>
      <name val="Arial"/>
      <b val="1"/>
      <color rgb="001E3A8A"/>
      <sz val="12"/>
    </font>
    <font>
      <name val="Arial"/>
      <b val="1"/>
      <color rgb="00FFFFFF"/>
      <sz val="14"/>
    </font>
    <font>
      <b val="1"/>
      <color rgb="00FFFFFF"/>
    </font>
    <font>
      <b val="1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D1FAE5"/>
        <bgColor rgb="00D1FAE5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FEE2E2"/>
        <bgColor rgb="00FEE2E2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left" vertical="center"/>
    </xf>
    <xf numFmtId="164" fontId="0" fillId="0" borderId="2" applyAlignment="1" pivotButton="0" quotePrefix="0" xfId="0">
      <alignment horizontal="left" vertical="center"/>
    </xf>
    <xf numFmtId="165" fontId="0" fillId="0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center" vertical="center"/>
    </xf>
    <xf numFmtId="0" fontId="0" fillId="3" borderId="2" applyAlignment="1" pivotButton="0" quotePrefix="0" xfId="0">
      <alignment horizontal="center" vertical="center"/>
    </xf>
    <xf numFmtId="0" fontId="0" fillId="3" borderId="2" applyAlignment="1" pivotButton="0" quotePrefix="0" xfId="0">
      <alignment horizontal="left" vertical="center"/>
    </xf>
    <xf numFmtId="164" fontId="0" fillId="3" borderId="2" applyAlignment="1" pivotButton="0" quotePrefix="0" xfId="0">
      <alignment horizontal="left" vertical="center"/>
    </xf>
    <xf numFmtId="165" fontId="0" fillId="3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6" fillId="6" borderId="2" applyAlignment="1" pivotButton="0" quotePrefix="0" xfId="0">
      <alignment horizontal="center" vertical="center"/>
    </xf>
    <xf numFmtId="0" fontId="7" fillId="7" borderId="2" applyAlignment="1" pivotButton="0" quotePrefix="0" xfId="0">
      <alignment horizontal="center" vertical="center"/>
    </xf>
    <xf numFmtId="0" fontId="8" fillId="0" borderId="0" applyAlignment="1" pivotButton="0" quotePrefix="0" xfId="0">
      <alignment horizontal="right"/>
    </xf>
    <xf numFmtId="164" fontId="8" fillId="5" borderId="1" pivotButton="0" quotePrefix="0" xfId="0"/>
    <xf numFmtId="0" fontId="9" fillId="2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  <xf numFmtId="0" fontId="13" fillId="2" borderId="0" applyAlignment="1" pivotButton="0" quotePrefix="0" xfId="0">
      <alignment horizontal="center" vertical="center"/>
    </xf>
    <xf numFmtId="0" fontId="3" fillId="8" borderId="2" applyAlignment="1" pivotButton="0" quotePrefix="0" xfId="0">
      <alignment horizontal="center" vertical="center"/>
    </xf>
    <xf numFmtId="0" fontId="14" fillId="8" borderId="2" applyAlignment="1" pivotButton="0" quotePrefix="0" xfId="0">
      <alignment horizontal="center" vertical="center"/>
    </xf>
    <xf numFmtId="0" fontId="0" fillId="5" borderId="2" applyAlignment="1" pivotButton="0" quotePrefix="0" xfId="0">
      <alignment horizontal="center" vertical="center"/>
    </xf>
    <xf numFmtId="164" fontId="0" fillId="5" borderId="2" applyAlignment="1" pivotButton="0" quotePrefix="0" xfId="0">
      <alignment horizontal="right" vertical="center"/>
    </xf>
    <xf numFmtId="10" fontId="0" fillId="5" borderId="2" applyAlignment="1" pivotButton="0" quotePrefix="0" xfId="0">
      <alignment horizontal="center" vertical="center"/>
    </xf>
    <xf numFmtId="0" fontId="0" fillId="6" borderId="2" applyAlignment="1" pivotButton="0" quotePrefix="0" xfId="0">
      <alignment horizontal="center" vertical="center"/>
    </xf>
    <xf numFmtId="164" fontId="0" fillId="6" borderId="2" applyAlignment="1" pivotButton="0" quotePrefix="0" xfId="0">
      <alignment horizontal="right" vertical="center"/>
    </xf>
    <xf numFmtId="10" fontId="0" fillId="6" borderId="2" applyAlignment="1" pivotButton="0" quotePrefix="0" xfId="0">
      <alignment horizontal="center" vertical="center"/>
    </xf>
    <xf numFmtId="0" fontId="0" fillId="4" borderId="2" applyAlignment="1" pivotButton="0" quotePrefix="0" xfId="0">
      <alignment horizontal="center" vertical="center"/>
    </xf>
    <xf numFmtId="164" fontId="0" fillId="4" borderId="2" applyAlignment="1" pivotButton="0" quotePrefix="0" xfId="0">
      <alignment horizontal="right" vertical="center"/>
    </xf>
    <xf numFmtId="10" fontId="0" fillId="4" borderId="2" applyAlignment="1" pivotButton="0" quotePrefix="0" xfId="0">
      <alignment horizontal="center" vertical="center"/>
    </xf>
    <xf numFmtId="0" fontId="0" fillId="7" borderId="2" applyAlignment="1" pivotButton="0" quotePrefix="0" xfId="0">
      <alignment horizontal="center" vertical="center"/>
    </xf>
    <xf numFmtId="164" fontId="0" fillId="7" borderId="2" applyAlignment="1" pivotButton="0" quotePrefix="0" xfId="0">
      <alignment horizontal="right" vertical="center"/>
    </xf>
    <xf numFmtId="10" fontId="0" fillId="7" borderId="2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15" fillId="0" borderId="0" pivotButton="0" quotePrefix="0" xfId="0"/>
    <xf numFmtId="0" fontId="5" fillId="0" borderId="2" pivotButton="0" quotePrefix="0" xfId="0"/>
    <xf numFmtId="164" fontId="5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Pedidos por Estado</a:t>
            </a:r>
          </a:p>
        </rich>
      </tx>
    </title>
    <plotArea>
      <pieChart>
        <varyColors val="1"/>
        <ser>
          <idx val="0"/>
          <order val="0"/>
          <tx>
            <strRef>
              <f>'Resumen'!B3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'Resumen'!$A$4:$A$7</f>
            </numRef>
          </cat>
          <val>
            <numRef>
              <f>'Resumen'!$B$4:$B$7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6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0" customWidth="1" min="3" max="3"/>
    <col width="25" customWidth="1" min="4" max="4"/>
    <col width="10" customWidth="1" min="5" max="5"/>
    <col width="12" customWidth="1" min="6" max="6"/>
    <col width="12" customWidth="1" min="7" max="7"/>
    <col width="12" customWidth="1" min="8" max="8"/>
    <col width="15" customWidth="1" min="9" max="9"/>
    <col width="30" customWidth="1" min="10" max="10"/>
  </cols>
  <sheetData>
    <row r="1" ht="35" customHeight="1">
      <c r="A1" s="1" t="inlineStr">
        <is>
          <t>SISTEMA DE GESTIÓN DE PEDIDOS</t>
        </is>
      </c>
    </row>
    <row r="2" ht="20" customHeight="1">
      <c r="A2" s="2" t="inlineStr">
        <is>
          <t>Plantilla Profesional - Actualizado: 05/02/2026</t>
        </is>
      </c>
    </row>
    <row r="4" ht="30" customHeight="1">
      <c r="A4" s="3" t="inlineStr">
        <is>
          <t>N° Pedido</t>
        </is>
      </c>
      <c r="B4" s="3" t="inlineStr">
        <is>
          <t>Fecha</t>
        </is>
      </c>
      <c r="C4" s="3" t="inlineStr">
        <is>
          <t>Cliente</t>
        </is>
      </c>
      <c r="D4" s="3" t="inlineStr">
        <is>
          <t>Producto</t>
        </is>
      </c>
      <c r="E4" s="3" t="inlineStr">
        <is>
          <t>Cantidad</t>
        </is>
      </c>
      <c r="F4" s="3" t="inlineStr">
        <is>
          <t>Precio Unit.</t>
        </is>
      </c>
      <c r="G4" s="3" t="inlineStr">
        <is>
          <t>Descuento %</t>
        </is>
      </c>
      <c r="H4" s="3" t="inlineStr">
        <is>
          <t>Subtotal</t>
        </is>
      </c>
      <c r="I4" s="3" t="inlineStr">
        <is>
          <t>Estado</t>
        </is>
      </c>
      <c r="J4" s="3" t="inlineStr">
        <is>
          <t>Observaciones</t>
        </is>
      </c>
    </row>
    <row r="5">
      <c r="A5" s="4" t="inlineStr">
        <is>
          <t>PED-1001</t>
        </is>
      </c>
      <c r="B5" s="4" t="inlineStr">
        <is>
          <t>25/01/2026</t>
        </is>
      </c>
      <c r="C5" s="5" t="inlineStr">
        <is>
          <t>Empresa ABC S.A.</t>
        </is>
      </c>
      <c r="D5" s="5" t="inlineStr">
        <is>
          <t>Mouse Inalámbrico</t>
        </is>
      </c>
      <c r="E5" s="4" t="n">
        <v>43</v>
      </c>
      <c r="F5" s="6" t="n">
        <v>1414.39</v>
      </c>
      <c r="G5" s="7" t="n">
        <v>20</v>
      </c>
      <c r="H5" s="6">
        <f>(E5*F5)*(1-G5/100)</f>
        <v/>
      </c>
      <c r="I5" s="8" t="inlineStr">
        <is>
          <t>Completado</t>
        </is>
      </c>
      <c r="J5" s="5" t="inlineStr"/>
    </row>
    <row r="6">
      <c r="A6" s="9" t="inlineStr">
        <is>
          <t>PED-1002</t>
        </is>
      </c>
      <c r="B6" s="9" t="inlineStr">
        <is>
          <t>06/01/2026</t>
        </is>
      </c>
      <c r="C6" s="10" t="inlineStr">
        <is>
          <t>Importadora STU</t>
        </is>
      </c>
      <c r="D6" s="10" t="inlineStr">
        <is>
          <t>Teclado Mecánico</t>
        </is>
      </c>
      <c r="E6" s="9" t="n">
        <v>27</v>
      </c>
      <c r="F6" s="11" t="n">
        <v>1746.03</v>
      </c>
      <c r="G6" s="12" t="n">
        <v>15</v>
      </c>
      <c r="H6" s="11">
        <f>(E6*F6)*(1-G6/100)</f>
        <v/>
      </c>
      <c r="I6" s="13" t="inlineStr">
        <is>
          <t>Pendiente</t>
        </is>
      </c>
      <c r="J6" s="10" t="inlineStr"/>
    </row>
    <row r="7">
      <c r="A7" s="4" t="inlineStr">
        <is>
          <t>PED-1003</t>
        </is>
      </c>
      <c r="B7" s="4" t="inlineStr">
        <is>
          <t>24/01/2026</t>
        </is>
      </c>
      <c r="C7" s="5" t="inlineStr">
        <is>
          <t>Importadora STU</t>
        </is>
      </c>
      <c r="D7" s="5" t="inlineStr">
        <is>
          <t>Impresora Multifunción</t>
        </is>
      </c>
      <c r="E7" s="4" t="n">
        <v>32</v>
      </c>
      <c r="F7" s="6" t="n">
        <v>484.08</v>
      </c>
      <c r="G7" s="7" t="n">
        <v>5</v>
      </c>
      <c r="H7" s="6">
        <f>(E7*F7)*(1-G7/100)</f>
        <v/>
      </c>
      <c r="I7" s="14" t="inlineStr">
        <is>
          <t>En Proceso</t>
        </is>
      </c>
      <c r="J7" s="5" t="inlineStr"/>
    </row>
    <row r="8">
      <c r="A8" s="9" t="inlineStr">
        <is>
          <t>PED-1004</t>
        </is>
      </c>
      <c r="B8" s="9" t="inlineStr">
        <is>
          <t>17/01/2026</t>
        </is>
      </c>
      <c r="C8" s="10" t="inlineStr">
        <is>
          <t>Empresa ABC S.A.</t>
        </is>
      </c>
      <c r="D8" s="10" t="inlineStr">
        <is>
          <t>Webcam HD</t>
        </is>
      </c>
      <c r="E8" s="9" t="n">
        <v>42</v>
      </c>
      <c r="F8" s="11" t="n">
        <v>1645.88</v>
      </c>
      <c r="G8" s="12" t="n">
        <v>15</v>
      </c>
      <c r="H8" s="11">
        <f>(E8*F8)*(1-G8/100)</f>
        <v/>
      </c>
      <c r="I8" s="8" t="inlineStr">
        <is>
          <t>Completado</t>
        </is>
      </c>
      <c r="J8" s="10" t="inlineStr"/>
    </row>
    <row r="9">
      <c r="A9" s="4" t="inlineStr">
        <is>
          <t>PED-1005</t>
        </is>
      </c>
      <c r="B9" s="4" t="inlineStr">
        <is>
          <t>11/01/2026</t>
        </is>
      </c>
      <c r="C9" s="5" t="inlineStr">
        <is>
          <t>Empresa ABC S.A.</t>
        </is>
      </c>
      <c r="D9" s="5" t="inlineStr">
        <is>
          <t>Teclado Mecánico</t>
        </is>
      </c>
      <c r="E9" s="4" t="n">
        <v>39</v>
      </c>
      <c r="F9" s="6" t="n">
        <v>547.49</v>
      </c>
      <c r="G9" s="7" t="n">
        <v>5</v>
      </c>
      <c r="H9" s="6">
        <f>(E9*F9)*(1-G9/100)</f>
        <v/>
      </c>
      <c r="I9" s="8" t="inlineStr">
        <is>
          <t>Completado</t>
        </is>
      </c>
      <c r="J9" s="5" t="inlineStr"/>
    </row>
    <row r="10">
      <c r="A10" s="9" t="inlineStr">
        <is>
          <t>PED-1006</t>
        </is>
      </c>
      <c r="B10" s="9" t="inlineStr">
        <is>
          <t>13/01/2026</t>
        </is>
      </c>
      <c r="C10" s="10" t="inlineStr">
        <is>
          <t>Empresa ABC S.A.</t>
        </is>
      </c>
      <c r="D10" s="10" t="inlineStr">
        <is>
          <t>Monitor 24"</t>
        </is>
      </c>
      <c r="E10" s="9" t="n">
        <v>41</v>
      </c>
      <c r="F10" s="11" t="n">
        <v>845.9</v>
      </c>
      <c r="G10" s="12" t="n">
        <v>15</v>
      </c>
      <c r="H10" s="11">
        <f>(E10*F10)*(1-G10/100)</f>
        <v/>
      </c>
      <c r="I10" s="15" t="inlineStr">
        <is>
          <t>Cancelado</t>
        </is>
      </c>
      <c r="J10" s="10" t="inlineStr"/>
    </row>
    <row r="11">
      <c r="A11" s="4" t="inlineStr">
        <is>
          <t>PED-1007</t>
        </is>
      </c>
      <c r="B11" s="4" t="inlineStr">
        <is>
          <t>30/01/2026</t>
        </is>
      </c>
      <c r="C11" s="5" t="inlineStr">
        <is>
          <t>Corporación DEF</t>
        </is>
      </c>
      <c r="D11" s="5" t="inlineStr">
        <is>
          <t>Router WiFi</t>
        </is>
      </c>
      <c r="E11" s="4" t="n">
        <v>31</v>
      </c>
      <c r="F11" s="6" t="n">
        <v>543.85</v>
      </c>
      <c r="G11" s="7" t="n">
        <v>15</v>
      </c>
      <c r="H11" s="6">
        <f>(E11*F11)*(1-G11/100)</f>
        <v/>
      </c>
      <c r="I11" s="13" t="inlineStr">
        <is>
          <t>Pendiente</t>
        </is>
      </c>
      <c r="J11" s="5" t="inlineStr"/>
    </row>
    <row r="12">
      <c r="A12" s="9" t="inlineStr">
        <is>
          <t>PED-1008</t>
        </is>
      </c>
      <c r="B12" s="9" t="inlineStr">
        <is>
          <t>06/01/2026</t>
        </is>
      </c>
      <c r="C12" s="10" t="inlineStr">
        <is>
          <t>Distribuidora XYZ</t>
        </is>
      </c>
      <c r="D12" s="10" t="inlineStr">
        <is>
          <t>Auriculares Bluetooth</t>
        </is>
      </c>
      <c r="E12" s="9" t="n">
        <v>12</v>
      </c>
      <c r="F12" s="11" t="n">
        <v>1372.25</v>
      </c>
      <c r="G12" s="12" t="n">
        <v>0</v>
      </c>
      <c r="H12" s="11">
        <f>(E12*F12)*(1-G12/100)</f>
        <v/>
      </c>
      <c r="I12" s="13" t="inlineStr">
        <is>
          <t>Pendiente</t>
        </is>
      </c>
      <c r="J12" s="10" t="inlineStr"/>
    </row>
    <row r="13">
      <c r="A13" s="4" t="inlineStr">
        <is>
          <t>PED-1009</t>
        </is>
      </c>
      <c r="B13" s="4" t="inlineStr">
        <is>
          <t>10/01/2026</t>
        </is>
      </c>
      <c r="C13" s="5" t="inlineStr">
        <is>
          <t>Mayorista JKL</t>
        </is>
      </c>
      <c r="D13" s="5" t="inlineStr">
        <is>
          <t>Mouse Inalámbrico</t>
        </is>
      </c>
      <c r="E13" s="4" t="n">
        <v>19</v>
      </c>
      <c r="F13" s="6" t="n">
        <v>1830.03</v>
      </c>
      <c r="G13" s="7" t="n">
        <v>20</v>
      </c>
      <c r="H13" s="6">
        <f>(E13*F13)*(1-G13/100)</f>
        <v/>
      </c>
      <c r="I13" s="8" t="inlineStr">
        <is>
          <t>Completado</t>
        </is>
      </c>
      <c r="J13" s="5" t="inlineStr"/>
    </row>
    <row r="14">
      <c r="A14" s="9" t="inlineStr">
        <is>
          <t>PED-1010</t>
        </is>
      </c>
      <c r="B14" s="9" t="inlineStr">
        <is>
          <t>11/01/2026</t>
        </is>
      </c>
      <c r="C14" s="10" t="inlineStr">
        <is>
          <t>Tienda GHI</t>
        </is>
      </c>
      <c r="D14" s="10" t="inlineStr">
        <is>
          <t>Auriculares Bluetooth</t>
        </is>
      </c>
      <c r="E14" s="9" t="n">
        <v>25</v>
      </c>
      <c r="F14" s="11" t="n">
        <v>1641.81</v>
      </c>
      <c r="G14" s="12" t="n">
        <v>15</v>
      </c>
      <c r="H14" s="11">
        <f>(E14*F14)*(1-G14/100)</f>
        <v/>
      </c>
      <c r="I14" s="13" t="inlineStr">
        <is>
          <t>Pendiente</t>
        </is>
      </c>
      <c r="J14" s="10" t="inlineStr"/>
    </row>
    <row r="15">
      <c r="A15" s="4" t="inlineStr">
        <is>
          <t>PED-1011</t>
        </is>
      </c>
      <c r="B15" s="4" t="inlineStr">
        <is>
          <t>18/01/2026</t>
        </is>
      </c>
      <c r="C15" s="5" t="inlineStr">
        <is>
          <t>Comercial LMN</t>
        </is>
      </c>
      <c r="D15" s="5" t="inlineStr">
        <is>
          <t>Teclado Mecánico</t>
        </is>
      </c>
      <c r="E15" s="4" t="n">
        <v>15</v>
      </c>
      <c r="F15" s="6" t="n">
        <v>272.7</v>
      </c>
      <c r="G15" s="7" t="n">
        <v>5</v>
      </c>
      <c r="H15" s="6">
        <f>(E15*F15)*(1-G15/100)</f>
        <v/>
      </c>
      <c r="I15" s="15" t="inlineStr">
        <is>
          <t>Cancelado</t>
        </is>
      </c>
      <c r="J15" s="5" t="inlineStr"/>
    </row>
    <row r="16">
      <c r="A16" s="9" t="inlineStr">
        <is>
          <t>PED-1012</t>
        </is>
      </c>
      <c r="B16" s="9" t="inlineStr">
        <is>
          <t>07/01/2026</t>
        </is>
      </c>
      <c r="C16" s="10" t="inlineStr">
        <is>
          <t>Empresa ABC S.A.</t>
        </is>
      </c>
      <c r="D16" s="10" t="inlineStr">
        <is>
          <t>Mouse Inalámbrico</t>
        </is>
      </c>
      <c r="E16" s="9" t="n">
        <v>2</v>
      </c>
      <c r="F16" s="11" t="n">
        <v>1706.86</v>
      </c>
      <c r="G16" s="12" t="n">
        <v>20</v>
      </c>
      <c r="H16" s="11">
        <f>(E16*F16)*(1-G16/100)</f>
        <v/>
      </c>
      <c r="I16" s="13" t="inlineStr">
        <is>
          <t>Pendiente</t>
        </is>
      </c>
      <c r="J16" s="10" t="inlineStr"/>
    </row>
    <row r="17">
      <c r="A17" s="4" t="inlineStr">
        <is>
          <t>PED-1013</t>
        </is>
      </c>
      <c r="B17" s="4" t="inlineStr">
        <is>
          <t>31/01/2026</t>
        </is>
      </c>
      <c r="C17" s="5" t="inlineStr">
        <is>
          <t>Corporación DEF</t>
        </is>
      </c>
      <c r="D17" s="5" t="inlineStr">
        <is>
          <t>Webcam HD</t>
        </is>
      </c>
      <c r="E17" s="4" t="n">
        <v>33</v>
      </c>
      <c r="F17" s="6" t="n">
        <v>1687.03</v>
      </c>
      <c r="G17" s="7" t="n">
        <v>10</v>
      </c>
      <c r="H17" s="6">
        <f>(E17*F17)*(1-G17/100)</f>
        <v/>
      </c>
      <c r="I17" s="15" t="inlineStr">
        <is>
          <t>Cancelado</t>
        </is>
      </c>
      <c r="J17" s="5" t="inlineStr"/>
    </row>
    <row r="18">
      <c r="A18" s="9" t="inlineStr">
        <is>
          <t>PED-1014</t>
        </is>
      </c>
      <c r="B18" s="9" t="inlineStr">
        <is>
          <t>01/02/2026</t>
        </is>
      </c>
      <c r="C18" s="10" t="inlineStr">
        <is>
          <t>Tienda GHI</t>
        </is>
      </c>
      <c r="D18" s="10" t="inlineStr">
        <is>
          <t>Impresora Multifunción</t>
        </is>
      </c>
      <c r="E18" s="9" t="n">
        <v>46</v>
      </c>
      <c r="F18" s="11" t="n">
        <v>1554.31</v>
      </c>
      <c r="G18" s="12" t="n">
        <v>10</v>
      </c>
      <c r="H18" s="11">
        <f>(E18*F18)*(1-G18/100)</f>
        <v/>
      </c>
      <c r="I18" s="13" t="inlineStr">
        <is>
          <t>Pendiente</t>
        </is>
      </c>
      <c r="J18" s="10" t="inlineStr"/>
    </row>
    <row r="19">
      <c r="A19" s="4" t="inlineStr">
        <is>
          <t>PED-1015</t>
        </is>
      </c>
      <c r="B19" s="4" t="inlineStr">
        <is>
          <t>08/01/2026</t>
        </is>
      </c>
      <c r="C19" s="5" t="inlineStr">
        <is>
          <t>Retail PQR</t>
        </is>
      </c>
      <c r="D19" s="5" t="inlineStr">
        <is>
          <t>Teclado Mecánico</t>
        </is>
      </c>
      <c r="E19" s="4" t="n">
        <v>27</v>
      </c>
      <c r="F19" s="6" t="n">
        <v>1819.92</v>
      </c>
      <c r="G19" s="7" t="n">
        <v>20</v>
      </c>
      <c r="H19" s="6">
        <f>(E19*F19)*(1-G19/100)</f>
        <v/>
      </c>
      <c r="I19" s="13" t="inlineStr">
        <is>
          <t>Pendiente</t>
        </is>
      </c>
      <c r="J19" s="5" t="inlineStr"/>
    </row>
    <row r="20">
      <c r="A20" s="9" t="inlineStr">
        <is>
          <t>PED-1016</t>
        </is>
      </c>
      <c r="B20" s="9" t="inlineStr">
        <is>
          <t>10/01/2026</t>
        </is>
      </c>
      <c r="C20" s="10" t="inlineStr">
        <is>
          <t>Distribuidora XYZ</t>
        </is>
      </c>
      <c r="D20" s="10" t="inlineStr">
        <is>
          <t>Auriculares Bluetooth</t>
        </is>
      </c>
      <c r="E20" s="9" t="n">
        <v>29</v>
      </c>
      <c r="F20" s="11" t="n">
        <v>1089.85</v>
      </c>
      <c r="G20" s="12" t="n">
        <v>0</v>
      </c>
      <c r="H20" s="11">
        <f>(E20*F20)*(1-G20/100)</f>
        <v/>
      </c>
      <c r="I20" s="14" t="inlineStr">
        <is>
          <t>En Proceso</t>
        </is>
      </c>
      <c r="J20" s="10" t="inlineStr"/>
    </row>
    <row r="21">
      <c r="A21" s="4" t="inlineStr">
        <is>
          <t>PED-1017</t>
        </is>
      </c>
      <c r="B21" s="4" t="inlineStr">
        <is>
          <t>16/01/2026</t>
        </is>
      </c>
      <c r="C21" s="5" t="inlineStr">
        <is>
          <t>Corporación DEF</t>
        </is>
      </c>
      <c r="D21" s="5" t="inlineStr">
        <is>
          <t>Webcam HD</t>
        </is>
      </c>
      <c r="E21" s="4" t="n">
        <v>31</v>
      </c>
      <c r="F21" s="6" t="n">
        <v>370.08</v>
      </c>
      <c r="G21" s="7" t="n">
        <v>10</v>
      </c>
      <c r="H21" s="6">
        <f>(E21*F21)*(1-G21/100)</f>
        <v/>
      </c>
      <c r="I21" s="13" t="inlineStr">
        <is>
          <t>Pendiente</t>
        </is>
      </c>
      <c r="J21" s="5" t="inlineStr"/>
    </row>
    <row r="22">
      <c r="A22" s="9" t="inlineStr">
        <is>
          <t>PED-1018</t>
        </is>
      </c>
      <c r="B22" s="9" t="inlineStr">
        <is>
          <t>10/01/2026</t>
        </is>
      </c>
      <c r="C22" s="10" t="inlineStr">
        <is>
          <t>Distribuidora XYZ</t>
        </is>
      </c>
      <c r="D22" s="10" t="inlineStr">
        <is>
          <t>Auriculares Bluetooth</t>
        </is>
      </c>
      <c r="E22" s="9" t="n">
        <v>33</v>
      </c>
      <c r="F22" s="11" t="n">
        <v>986.77</v>
      </c>
      <c r="G22" s="12" t="n">
        <v>20</v>
      </c>
      <c r="H22" s="11">
        <f>(E22*F22)*(1-G22/100)</f>
        <v/>
      </c>
      <c r="I22" s="15" t="inlineStr">
        <is>
          <t>Cancelado</t>
        </is>
      </c>
      <c r="J22" s="10" t="inlineStr"/>
    </row>
    <row r="23">
      <c r="A23" s="4" t="inlineStr">
        <is>
          <t>PED-1019</t>
        </is>
      </c>
      <c r="B23" s="4" t="inlineStr">
        <is>
          <t>25/01/2026</t>
        </is>
      </c>
      <c r="C23" s="5" t="inlineStr">
        <is>
          <t>Retail PQR</t>
        </is>
      </c>
      <c r="D23" s="5" t="inlineStr">
        <is>
          <t>Mouse Inalámbrico</t>
        </is>
      </c>
      <c r="E23" s="4" t="n">
        <v>5</v>
      </c>
      <c r="F23" s="6" t="n">
        <v>1247</v>
      </c>
      <c r="G23" s="7" t="n">
        <v>5</v>
      </c>
      <c r="H23" s="6">
        <f>(E23*F23)*(1-G23/100)</f>
        <v/>
      </c>
      <c r="I23" s="14" t="inlineStr">
        <is>
          <t>En Proceso</t>
        </is>
      </c>
      <c r="J23" s="5" t="inlineStr"/>
    </row>
    <row r="24">
      <c r="A24" s="9" t="inlineStr">
        <is>
          <t>PED-1020</t>
        </is>
      </c>
      <c r="B24" s="9" t="inlineStr">
        <is>
          <t>11/01/2026</t>
        </is>
      </c>
      <c r="C24" s="10" t="inlineStr">
        <is>
          <t>Corporación DEF</t>
        </is>
      </c>
      <c r="D24" s="10" t="inlineStr">
        <is>
          <t>Disco Duro 1TB</t>
        </is>
      </c>
      <c r="E24" s="9" t="n">
        <v>46</v>
      </c>
      <c r="F24" s="11" t="n">
        <v>1650.61</v>
      </c>
      <c r="G24" s="12" t="n">
        <v>10</v>
      </c>
      <c r="H24" s="11">
        <f>(E24*F24)*(1-G24/100)</f>
        <v/>
      </c>
      <c r="I24" s="13" t="inlineStr">
        <is>
          <t>Pendiente</t>
        </is>
      </c>
      <c r="J24" s="10" t="inlineStr"/>
    </row>
    <row r="26">
      <c r="G26" s="16" t="inlineStr">
        <is>
          <t>TOTAL:</t>
        </is>
      </c>
      <c r="H26" s="17">
        <f>SUM(H5:H25)</f>
        <v/>
      </c>
    </row>
  </sheetData>
  <mergeCells count="2">
    <mergeCell ref="A1:J1"/>
    <mergeCell ref="A2:J2"/>
  </mergeCells>
  <dataValidations count="1">
    <dataValidation sqref="I5:I100" showErrorMessage="1" showInputMessage="1" allowBlank="0" errorTitle="Estado inválido" error="Selecciona un estado válido" type="list">
      <formula1>"Pendiente,En Proceso,Completado,Cancelado"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2"/>
  <sheetViews>
    <sheetView workbookViewId="0">
      <selection activeCell="A1" sqref="A1"/>
    </sheetView>
  </sheetViews>
  <sheetFormatPr baseColWidth="8" defaultRowHeight="15"/>
  <cols>
    <col width="12" customWidth="1" min="1" max="1"/>
    <col width="50" customWidth="1" min="2" max="2"/>
    <col width="15" customWidth="1" min="3" max="3"/>
    <col width="15" customWidth="1" min="4" max="4"/>
    <col width="15" customWidth="1" min="5" max="5"/>
  </cols>
  <sheetData>
    <row r="1" ht="30" customHeight="1">
      <c r="A1" s="18" t="inlineStr">
        <is>
          <t>INSTRUCCIONES DE USO</t>
        </is>
      </c>
    </row>
    <row r="2">
      <c r="A2" s="19" t="inlineStr"/>
      <c r="B2" s="19" t="inlineStr">
        <is>
          <t>CÓMO USAR ESTA PLANTILLA DE PEDIDOS</t>
        </is>
      </c>
      <c r="C2" s="19" t="inlineStr"/>
      <c r="D2" s="19" t="inlineStr"/>
      <c r="E2" s="19" t="inlineStr"/>
    </row>
    <row r="3">
      <c r="A3" s="20" t="inlineStr"/>
      <c r="B3" s="20" t="inlineStr"/>
      <c r="C3" s="20" t="inlineStr"/>
      <c r="D3" s="20" t="inlineStr"/>
      <c r="E3" s="20" t="inlineStr"/>
    </row>
    <row r="4">
      <c r="A4" s="21" t="inlineStr">
        <is>
          <t>Paso 1:</t>
        </is>
      </c>
      <c r="B4" s="19" t="inlineStr">
        <is>
          <t>Registro de Pedidos</t>
        </is>
      </c>
      <c r="C4" s="19" t="inlineStr"/>
      <c r="D4" s="19" t="inlineStr"/>
      <c r="E4" s="19" t="inlineStr"/>
    </row>
    <row r="5">
      <c r="A5" s="20" t="inlineStr"/>
      <c r="B5" s="20" t="inlineStr">
        <is>
          <t>• Vaya a la hoja "Pedidos"</t>
        </is>
      </c>
      <c r="C5" s="20" t="inlineStr"/>
      <c r="D5" s="20" t="inlineStr"/>
      <c r="E5" s="20" t="inlineStr"/>
    </row>
    <row r="6">
      <c r="A6" s="20" t="inlineStr"/>
      <c r="B6" s="20" t="inlineStr">
        <is>
          <t>• Complete cada fila con la información del pedido</t>
        </is>
      </c>
      <c r="C6" s="20" t="inlineStr"/>
      <c r="D6" s="20" t="inlineStr"/>
      <c r="E6" s="20" t="inlineStr"/>
    </row>
    <row r="7">
      <c r="A7" s="20" t="inlineStr"/>
      <c r="B7" s="20" t="inlineStr">
        <is>
          <t>• El N° de Pedido se genera automáticamente</t>
        </is>
      </c>
      <c r="C7" s="20" t="inlineStr"/>
      <c r="D7" s="20" t="inlineStr"/>
      <c r="E7" s="20" t="inlineStr"/>
    </row>
    <row r="8">
      <c r="A8" s="20" t="inlineStr"/>
      <c r="B8" s="20" t="inlineStr">
        <is>
          <t>• Seleccione la fecha del pedido</t>
        </is>
      </c>
      <c r="C8" s="20" t="inlineStr"/>
      <c r="D8" s="20" t="inlineStr"/>
      <c r="E8" s="20" t="inlineStr"/>
    </row>
    <row r="9">
      <c r="A9" s="20" t="inlineStr"/>
      <c r="B9" s="20" t="inlineStr"/>
      <c r="C9" s="20" t="inlineStr"/>
      <c r="D9" s="20" t="inlineStr"/>
      <c r="E9" s="20" t="inlineStr"/>
    </row>
    <row r="10">
      <c r="A10" s="21" t="inlineStr">
        <is>
          <t>Paso 2:</t>
        </is>
      </c>
      <c r="B10" s="19" t="inlineStr">
        <is>
          <t>Ingreso de Datos</t>
        </is>
      </c>
      <c r="C10" s="19" t="inlineStr"/>
      <c r="D10" s="19" t="inlineStr"/>
      <c r="E10" s="19" t="inlineStr"/>
    </row>
    <row r="11">
      <c r="A11" s="20" t="inlineStr"/>
      <c r="B11" s="20" t="inlineStr">
        <is>
          <t>• Cliente: Nombre de la empresa o persona</t>
        </is>
      </c>
      <c r="C11" s="20" t="inlineStr"/>
      <c r="D11" s="20" t="inlineStr"/>
      <c r="E11" s="20" t="inlineStr"/>
    </row>
    <row r="12">
      <c r="A12" s="20" t="inlineStr"/>
      <c r="B12" s="20" t="inlineStr">
        <is>
          <t>• Producto: Descripción del artículo</t>
        </is>
      </c>
      <c r="C12" s="20" t="inlineStr"/>
      <c r="D12" s="20" t="inlineStr"/>
      <c r="E12" s="20" t="inlineStr"/>
    </row>
    <row r="13">
      <c r="A13" s="20" t="inlineStr"/>
      <c r="B13" s="20" t="inlineStr">
        <is>
          <t>• Cantidad: Unidades solicitadas</t>
        </is>
      </c>
      <c r="C13" s="20" t="inlineStr"/>
      <c r="D13" s="20" t="inlineStr"/>
      <c r="E13" s="20" t="inlineStr"/>
    </row>
    <row r="14">
      <c r="A14" s="20" t="inlineStr"/>
      <c r="B14" s="20" t="inlineStr">
        <is>
          <t>• Precio Unit.: Precio por unidad</t>
        </is>
      </c>
      <c r="C14" s="20" t="inlineStr"/>
      <c r="D14" s="20" t="inlineStr"/>
      <c r="E14" s="20" t="inlineStr"/>
    </row>
    <row r="15">
      <c r="A15" s="20" t="inlineStr"/>
      <c r="B15" s="20" t="inlineStr">
        <is>
          <t>• Descuento %: Porcentaje de descuento (0-100)</t>
        </is>
      </c>
      <c r="C15" s="20" t="inlineStr"/>
      <c r="D15" s="20" t="inlineStr"/>
      <c r="E15" s="20" t="inlineStr"/>
    </row>
    <row r="16">
      <c r="A16" s="20" t="inlineStr"/>
      <c r="B16" s="20" t="inlineStr"/>
      <c r="C16" s="20" t="inlineStr"/>
      <c r="D16" s="20" t="inlineStr"/>
      <c r="E16" s="20" t="inlineStr"/>
    </row>
    <row r="17">
      <c r="A17" s="21" t="inlineStr">
        <is>
          <t>Paso 3:</t>
        </is>
      </c>
      <c r="B17" s="19" t="inlineStr">
        <is>
          <t>Cálculos Automáticos</t>
        </is>
      </c>
      <c r="C17" s="19" t="inlineStr"/>
      <c r="D17" s="19" t="inlineStr"/>
      <c r="E17" s="19" t="inlineStr"/>
    </row>
    <row r="18">
      <c r="A18" s="20" t="inlineStr"/>
      <c r="B18" s="20" t="inlineStr">
        <is>
          <t>• El Subtotal se calcula automáticamente</t>
        </is>
      </c>
      <c r="C18" s="20" t="inlineStr"/>
      <c r="D18" s="20" t="inlineStr"/>
      <c r="E18" s="20" t="inlineStr"/>
    </row>
    <row r="19">
      <c r="A19" s="20" t="inlineStr"/>
      <c r="B19" s="20" t="inlineStr">
        <is>
          <t>• Fórmula: (Cantidad × Precio) × (1 - Descuento/100)</t>
        </is>
      </c>
      <c r="C19" s="20" t="inlineStr"/>
      <c r="D19" s="20" t="inlineStr"/>
      <c r="E19" s="20" t="inlineStr"/>
    </row>
    <row r="20">
      <c r="A20" s="20" t="inlineStr"/>
      <c r="B20" s="20" t="inlineStr">
        <is>
          <t>• El TOTAL general suma todos los subtotales</t>
        </is>
      </c>
      <c r="C20" s="20" t="inlineStr"/>
      <c r="D20" s="20" t="inlineStr"/>
      <c r="E20" s="20" t="inlineStr"/>
    </row>
    <row r="21">
      <c r="A21" s="20" t="inlineStr"/>
      <c r="B21" s="20" t="inlineStr"/>
      <c r="C21" s="20" t="inlineStr"/>
      <c r="D21" s="20" t="inlineStr"/>
      <c r="E21" s="20" t="inlineStr"/>
    </row>
    <row r="22">
      <c r="A22" s="21" t="inlineStr">
        <is>
          <t>Paso 4:</t>
        </is>
      </c>
      <c r="B22" s="19" t="inlineStr">
        <is>
          <t>Estado del Pedido</t>
        </is>
      </c>
      <c r="C22" s="19" t="inlineStr"/>
      <c r="D22" s="19" t="inlineStr"/>
      <c r="E22" s="19" t="inlineStr"/>
    </row>
    <row r="23">
      <c r="A23" s="20" t="inlineStr"/>
      <c r="B23" s="20" t="inlineStr">
        <is>
          <t>• Seleccione el estado de la lista desplegable:</t>
        </is>
      </c>
      <c r="C23" s="20" t="inlineStr"/>
      <c r="D23" s="20" t="inlineStr"/>
      <c r="E23" s="20" t="inlineStr"/>
    </row>
    <row r="24">
      <c r="A24" s="20" t="inlineStr"/>
      <c r="B24" s="20" t="inlineStr">
        <is>
          <t xml:space="preserve">  - Pendiente: Pedido recibido, sin procesar</t>
        </is>
      </c>
      <c r="C24" s="20" t="inlineStr"/>
      <c r="D24" s="20" t="inlineStr"/>
      <c r="E24" s="20" t="inlineStr"/>
    </row>
    <row r="25">
      <c r="A25" s="20" t="inlineStr"/>
      <c r="B25" s="20" t="inlineStr">
        <is>
          <t xml:space="preserve">  - En Proceso: Pedido en preparación</t>
        </is>
      </c>
      <c r="C25" s="20" t="inlineStr"/>
      <c r="D25" s="20" t="inlineStr"/>
      <c r="E25" s="20" t="inlineStr"/>
    </row>
    <row r="26">
      <c r="A26" s="20" t="inlineStr"/>
      <c r="B26" s="20" t="inlineStr">
        <is>
          <t xml:space="preserve">  - Completado: Pedido entregado</t>
        </is>
      </c>
      <c r="C26" s="20" t="inlineStr"/>
      <c r="D26" s="20" t="inlineStr"/>
      <c r="E26" s="20" t="inlineStr"/>
    </row>
    <row r="27">
      <c r="A27" s="20" t="inlineStr"/>
      <c r="B27" s="20" t="inlineStr">
        <is>
          <t xml:space="preserve">  - Cancelado: Pedido anulado</t>
        </is>
      </c>
      <c r="C27" s="20" t="inlineStr"/>
      <c r="D27" s="20" t="inlineStr"/>
      <c r="E27" s="20" t="inlineStr"/>
    </row>
    <row r="28">
      <c r="A28" s="20" t="inlineStr"/>
      <c r="B28" s="20" t="inlineStr"/>
      <c r="C28" s="20" t="inlineStr"/>
      <c r="D28" s="20" t="inlineStr"/>
      <c r="E28" s="20" t="inlineStr"/>
    </row>
    <row r="29">
      <c r="A29" s="21" t="inlineStr">
        <is>
          <t>Paso 5:</t>
        </is>
      </c>
      <c r="B29" s="19" t="inlineStr">
        <is>
          <t>Observaciones</t>
        </is>
      </c>
      <c r="C29" s="19" t="inlineStr"/>
      <c r="D29" s="19" t="inlineStr"/>
      <c r="E29" s="19" t="inlineStr"/>
    </row>
    <row r="30">
      <c r="A30" s="20" t="inlineStr"/>
      <c r="B30" s="20" t="inlineStr">
        <is>
          <t>• Use esta columna para notas adicionales</t>
        </is>
      </c>
      <c r="C30" s="20" t="inlineStr"/>
      <c r="D30" s="20" t="inlineStr"/>
      <c r="E30" s="20" t="inlineStr"/>
    </row>
    <row r="31">
      <c r="A31" s="20" t="inlineStr"/>
      <c r="B31" s="20" t="inlineStr">
        <is>
          <t>• Información de entrega, comentarios especiales, etc.</t>
        </is>
      </c>
      <c r="C31" s="20" t="inlineStr"/>
      <c r="D31" s="20" t="inlineStr"/>
      <c r="E31" s="20" t="inlineStr"/>
    </row>
    <row r="32">
      <c r="A32" s="20" t="inlineStr"/>
      <c r="B32" s="20" t="inlineStr"/>
      <c r="C32" s="20" t="inlineStr"/>
      <c r="D32" s="20" t="inlineStr"/>
      <c r="E32" s="20" t="inlineStr"/>
    </row>
    <row r="33">
      <c r="A33" s="21" t="inlineStr">
        <is>
          <t>TIPS:</t>
        </is>
      </c>
      <c r="B33" s="19" t="inlineStr">
        <is>
          <t>Consejos Útiles</t>
        </is>
      </c>
      <c r="C33" s="19" t="inlineStr"/>
      <c r="D33" s="19" t="inlineStr"/>
      <c r="E33" s="19" t="inlineStr"/>
    </row>
    <row r="34">
      <c r="A34" s="20" t="inlineStr"/>
      <c r="B34" s="20" t="inlineStr">
        <is>
          <t>✓ Mantenga actualizado el estado de cada pedido</t>
        </is>
      </c>
      <c r="C34" s="20" t="inlineStr"/>
      <c r="D34" s="20" t="inlineStr"/>
      <c r="E34" s="20" t="inlineStr"/>
    </row>
    <row r="35">
      <c r="A35" s="20" t="inlineStr"/>
      <c r="B35" s="20" t="inlineStr">
        <is>
          <t>✓ Use la hoja "Resumen" para análisis rápidos</t>
        </is>
      </c>
      <c r="C35" s="20" t="inlineStr"/>
      <c r="D35" s="20" t="inlineStr"/>
      <c r="E35" s="20" t="inlineStr"/>
    </row>
    <row r="36">
      <c r="A36" s="20" t="inlineStr"/>
      <c r="B36" s="20" t="inlineStr">
        <is>
          <t>✓ Los colores indican el estado visual del pedido</t>
        </is>
      </c>
      <c r="C36" s="20" t="inlineStr"/>
      <c r="D36" s="20" t="inlineStr"/>
      <c r="E36" s="20" t="inlineStr"/>
    </row>
    <row r="37">
      <c r="A37" s="20" t="inlineStr"/>
      <c r="B37" s="20" t="inlineStr">
        <is>
          <t>✓ Exporte a PDF para enviar a clientes</t>
        </is>
      </c>
      <c r="C37" s="20" t="inlineStr"/>
      <c r="D37" s="20" t="inlineStr"/>
      <c r="E37" s="20" t="inlineStr"/>
    </row>
    <row r="38">
      <c r="A38" s="20" t="inlineStr"/>
      <c r="B38" s="20" t="inlineStr">
        <is>
          <t>✓ Haga copias de seguridad regularmente</t>
        </is>
      </c>
      <c r="C38" s="20" t="inlineStr"/>
      <c r="D38" s="20" t="inlineStr"/>
      <c r="E38" s="20" t="inlineStr"/>
    </row>
    <row r="39">
      <c r="A39" s="20" t="inlineStr"/>
      <c r="B39" s="20" t="inlineStr"/>
      <c r="C39" s="20" t="inlineStr"/>
      <c r="D39" s="20" t="inlineStr"/>
      <c r="E39" s="20" t="inlineStr"/>
    </row>
    <row r="40">
      <c r="A40" s="21" t="inlineStr">
        <is>
          <t>SOPORTE:</t>
        </is>
      </c>
      <c r="B40" s="19" t="inlineStr">
        <is>
          <t>Para más información</t>
        </is>
      </c>
      <c r="C40" s="19" t="inlineStr"/>
      <c r="D40" s="19" t="inlineStr"/>
      <c r="E40" s="19" t="inlineStr"/>
    </row>
    <row r="41">
      <c r="A41" s="20" t="inlineStr"/>
      <c r="B41" s="20" t="inlineStr">
        <is>
          <t>Esta plantilla es gratuita y de uso libre</t>
        </is>
      </c>
      <c r="C41" s="20" t="inlineStr"/>
      <c r="D41" s="20" t="inlineStr"/>
      <c r="E41" s="20" t="inlineStr"/>
    </row>
    <row r="42">
      <c r="A42" s="20" t="inlineStr"/>
      <c r="B42" s="20" t="inlineStr">
        <is>
          <t>Personalice según sus necesidades</t>
        </is>
      </c>
      <c r="C42" s="20" t="inlineStr"/>
      <c r="D42" s="20" t="inlineStr"/>
      <c r="E42" s="20" t="inlineStr"/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0" customWidth="1" min="4" max="4"/>
  </cols>
  <sheetData>
    <row r="1" ht="25" customHeight="1">
      <c r="A1" s="22" t="inlineStr">
        <is>
          <t>CATÁLOGO DE PRODUCTOS</t>
        </is>
      </c>
    </row>
    <row r="2">
      <c r="A2" s="23" t="inlineStr">
        <is>
          <t>Código</t>
        </is>
      </c>
      <c r="B2" s="23" t="inlineStr">
        <is>
          <t>Producto</t>
        </is>
      </c>
      <c r="C2" s="23" t="inlineStr">
        <is>
          <t>Precio</t>
        </is>
      </c>
      <c r="D2" s="23" t="inlineStr">
        <is>
          <t>Stock</t>
        </is>
      </c>
    </row>
    <row r="3">
      <c r="A3" s="4" t="inlineStr">
        <is>
          <t>PROD-001</t>
        </is>
      </c>
      <c r="B3" s="5" t="inlineStr">
        <is>
          <t>Laptop HP 15"</t>
        </is>
      </c>
      <c r="C3" s="6" t="n">
        <v>899.99</v>
      </c>
      <c r="D3" s="4" t="n">
        <v>25</v>
      </c>
    </row>
    <row r="4">
      <c r="A4" s="9" t="inlineStr">
        <is>
          <t>PROD-002</t>
        </is>
      </c>
      <c r="B4" s="10" t="inlineStr">
        <is>
          <t>Mouse Inalámbrico</t>
        </is>
      </c>
      <c r="C4" s="11" t="n">
        <v>19.99</v>
      </c>
      <c r="D4" s="9" t="n">
        <v>150</v>
      </c>
    </row>
    <row r="5">
      <c r="A5" s="4" t="inlineStr">
        <is>
          <t>PROD-003</t>
        </is>
      </c>
      <c r="B5" s="5" t="inlineStr">
        <is>
          <t>Teclado Mecánico</t>
        </is>
      </c>
      <c r="C5" s="6" t="n">
        <v>79.98999999999999</v>
      </c>
      <c r="D5" s="4" t="n">
        <v>45</v>
      </c>
    </row>
    <row r="6">
      <c r="A6" s="9" t="inlineStr">
        <is>
          <t>PROD-004</t>
        </is>
      </c>
      <c r="B6" s="10" t="inlineStr">
        <is>
          <t>Monitor 24"</t>
        </is>
      </c>
      <c r="C6" s="11" t="n">
        <v>249.99</v>
      </c>
      <c r="D6" s="9" t="n">
        <v>30</v>
      </c>
    </row>
    <row r="7">
      <c r="A7" s="4" t="inlineStr">
        <is>
          <t>PROD-005</t>
        </is>
      </c>
      <c r="B7" s="5" t="inlineStr">
        <is>
          <t>Webcam HD</t>
        </is>
      </c>
      <c r="C7" s="6" t="n">
        <v>59.99</v>
      </c>
      <c r="D7" s="4" t="n">
        <v>60</v>
      </c>
    </row>
    <row r="8">
      <c r="A8" s="9" t="inlineStr">
        <is>
          <t>PROD-006</t>
        </is>
      </c>
      <c r="B8" s="10" t="inlineStr">
        <is>
          <t>Auriculares Bluetooth</t>
        </is>
      </c>
      <c r="C8" s="11" t="n">
        <v>89.98999999999999</v>
      </c>
      <c r="D8" s="9" t="n">
        <v>75</v>
      </c>
    </row>
    <row r="9">
      <c r="A9" s="4" t="inlineStr">
        <is>
          <t>PROD-007</t>
        </is>
      </c>
      <c r="B9" s="5" t="inlineStr">
        <is>
          <t>Impresora Multifunción</t>
        </is>
      </c>
      <c r="C9" s="6" t="n">
        <v>199.99</v>
      </c>
      <c r="D9" s="4" t="n">
        <v>20</v>
      </c>
    </row>
    <row r="10">
      <c r="A10" s="9" t="inlineStr">
        <is>
          <t>PROD-008</t>
        </is>
      </c>
      <c r="B10" s="10" t="inlineStr">
        <is>
          <t>Disco Duro 1TB</t>
        </is>
      </c>
      <c r="C10" s="11" t="n">
        <v>69.98999999999999</v>
      </c>
      <c r="D10" s="9" t="n">
        <v>100</v>
      </c>
    </row>
    <row r="11">
      <c r="A11" s="4" t="inlineStr">
        <is>
          <t>PROD-009</t>
        </is>
      </c>
      <c r="B11" s="5" t="inlineStr">
        <is>
          <t>Memoria USB 32GB</t>
        </is>
      </c>
      <c r="C11" s="6" t="n">
        <v>12.99</v>
      </c>
      <c r="D11" s="4" t="n">
        <v>200</v>
      </c>
    </row>
    <row r="12">
      <c r="A12" s="9" t="inlineStr">
        <is>
          <t>PROD-010</t>
        </is>
      </c>
      <c r="B12" s="10" t="inlineStr">
        <is>
          <t>Router WiFi</t>
        </is>
      </c>
      <c r="C12" s="11" t="n">
        <v>49.99</v>
      </c>
      <c r="D12" s="9" t="n">
        <v>40</v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25" customWidth="1" min="3" max="3"/>
  </cols>
  <sheetData>
    <row r="1" ht="25" customHeight="1">
      <c r="A1" s="22" t="inlineStr">
        <is>
          <t>REGISTRO DE CLIENTES</t>
        </is>
      </c>
    </row>
    <row r="2">
      <c r="A2" s="23" t="inlineStr">
        <is>
          <t>Código</t>
        </is>
      </c>
      <c r="B2" s="23" t="inlineStr">
        <is>
          <t>Nombre/Razón Social</t>
        </is>
      </c>
      <c r="C2" s="23" t="inlineStr">
        <is>
          <t>Contacto</t>
        </is>
      </c>
    </row>
    <row r="3">
      <c r="A3" s="4" t="inlineStr">
        <is>
          <t>CLI-001</t>
        </is>
      </c>
      <c r="B3" s="5" t="inlineStr">
        <is>
          <t>Empresa ABC S.A.</t>
        </is>
      </c>
      <c r="C3" s="5" t="inlineStr">
        <is>
          <t>contacto@abc.com</t>
        </is>
      </c>
    </row>
    <row r="4">
      <c r="A4" s="9" t="inlineStr">
        <is>
          <t>CLI-002</t>
        </is>
      </c>
      <c r="B4" s="10" t="inlineStr">
        <is>
          <t>Distribuidora XYZ</t>
        </is>
      </c>
      <c r="C4" s="10" t="inlineStr">
        <is>
          <t>ventas@xyz.com</t>
        </is>
      </c>
    </row>
    <row r="5">
      <c r="A5" s="4" t="inlineStr">
        <is>
          <t>CLI-003</t>
        </is>
      </c>
      <c r="B5" s="5" t="inlineStr">
        <is>
          <t>Comercial LMN</t>
        </is>
      </c>
      <c r="C5" s="5" t="inlineStr">
        <is>
          <t>info@lmn.com</t>
        </is>
      </c>
    </row>
    <row r="6">
      <c r="A6" s="9" t="inlineStr">
        <is>
          <t>CLI-004</t>
        </is>
      </c>
      <c r="B6" s="10" t="inlineStr">
        <is>
          <t>Corporación DEF</t>
        </is>
      </c>
      <c r="C6" s="10" t="inlineStr">
        <is>
          <t>pedidos@def.com</t>
        </is>
      </c>
    </row>
    <row r="7">
      <c r="A7" s="4" t="inlineStr">
        <is>
          <t>CLI-005</t>
        </is>
      </c>
      <c r="B7" s="5" t="inlineStr">
        <is>
          <t>Tienda GHI</t>
        </is>
      </c>
      <c r="C7" s="5" t="inlineStr">
        <is>
          <t>tienda@ghi.com</t>
        </is>
      </c>
    </row>
    <row r="8">
      <c r="A8" s="9" t="inlineStr">
        <is>
          <t>CLI-006</t>
        </is>
      </c>
      <c r="B8" s="10" t="inlineStr">
        <is>
          <t>Mayorista JKL</t>
        </is>
      </c>
      <c r="C8" s="10" t="inlineStr">
        <is>
          <t>compras@jkl.com</t>
        </is>
      </c>
    </row>
    <row r="9">
      <c r="A9" s="4" t="inlineStr">
        <is>
          <t>CLI-007</t>
        </is>
      </c>
      <c r="B9" s="5" t="inlineStr">
        <is>
          <t>Retail PQR</t>
        </is>
      </c>
      <c r="C9" s="5" t="inlineStr">
        <is>
          <t>retail@pqr.com</t>
        </is>
      </c>
    </row>
    <row r="10">
      <c r="A10" s="9" t="inlineStr">
        <is>
          <t>CLI-008</t>
        </is>
      </c>
      <c r="B10" s="10" t="inlineStr">
        <is>
          <t>Importadora STU</t>
        </is>
      </c>
      <c r="C10" s="10" t="inlineStr">
        <is>
          <t>import@stu.com</t>
        </is>
      </c>
    </row>
  </sheetData>
  <mergeCells count="1">
    <mergeCell ref="A1:C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15" customWidth="1" min="3" max="3"/>
    <col width="12" customWidth="1" min="4" max="4"/>
  </cols>
  <sheetData>
    <row r="1" ht="30" customHeight="1">
      <c r="A1" s="18" t="inlineStr">
        <is>
          <t>RESUMEN DE PEDIDOS</t>
        </is>
      </c>
    </row>
    <row r="3">
      <c r="A3" s="24" t="inlineStr">
        <is>
          <t>Estado</t>
        </is>
      </c>
      <c r="B3" s="24" t="inlineStr">
        <is>
          <t>Cantidad</t>
        </is>
      </c>
      <c r="C3" s="24" t="inlineStr">
        <is>
          <t>Total</t>
        </is>
      </c>
      <c r="D3" s="24" t="inlineStr">
        <is>
          <t>Porcentaje</t>
        </is>
      </c>
    </row>
    <row r="4">
      <c r="A4" s="25" t="inlineStr">
        <is>
          <t>Pendiente</t>
        </is>
      </c>
      <c r="B4" s="25">
        <f>COUNTIF(Pedidos!I:I,"Pendiente")</f>
        <v/>
      </c>
      <c r="C4" s="26">
        <f>SUMIF(Pedidos!I:I,"Pendiente",Pedidos!H:H)</f>
        <v/>
      </c>
      <c r="D4" s="27">
        <f>B4/SUM(B4:B7)</f>
        <v/>
      </c>
    </row>
    <row r="5">
      <c r="A5" s="28" t="inlineStr">
        <is>
          <t>En Proceso</t>
        </is>
      </c>
      <c r="B5" s="28">
        <f>COUNTIF(Pedidos!I:I,"En Proceso")</f>
        <v/>
      </c>
      <c r="C5" s="29">
        <f>SUMIF(Pedidos!I:I,"En Proceso",Pedidos!H:H)</f>
        <v/>
      </c>
      <c r="D5" s="30">
        <f>B5/SUM(B4:B7)</f>
        <v/>
      </c>
    </row>
    <row r="6">
      <c r="A6" s="31" t="inlineStr">
        <is>
          <t>Completado</t>
        </is>
      </c>
      <c r="B6" s="31">
        <f>COUNTIF(Pedidos!I:I,"Completado")</f>
        <v/>
      </c>
      <c r="C6" s="32">
        <f>SUMIF(Pedidos!I:I,"Completado",Pedidos!H:H)</f>
        <v/>
      </c>
      <c r="D6" s="33">
        <f>B6/SUM(B4:B7)</f>
        <v/>
      </c>
    </row>
    <row r="7">
      <c r="A7" s="34" t="inlineStr">
        <is>
          <t>Cancelado</t>
        </is>
      </c>
      <c r="B7" s="34">
        <f>COUNTIF(Pedidos!I:I,"Cancelado")</f>
        <v/>
      </c>
      <c r="C7" s="35">
        <f>SUMIF(Pedidos!I:I,"Cancelado",Pedidos!H:H)</f>
        <v/>
      </c>
      <c r="D7" s="36">
        <f>B7/SUM(B4:B7)</f>
        <v/>
      </c>
    </row>
    <row r="9">
      <c r="A9" s="37" t="inlineStr">
        <is>
          <t>TOTALES GENERALES</t>
        </is>
      </c>
    </row>
    <row r="10">
      <c r="A10" s="38" t="inlineStr">
        <is>
          <t>Total Pedidos:</t>
        </is>
      </c>
      <c r="B10" s="39">
        <f>SUM(B4:B7)</f>
        <v/>
      </c>
    </row>
    <row r="11">
      <c r="A11" s="38" t="inlineStr">
        <is>
          <t>Total Ventas:</t>
        </is>
      </c>
      <c r="B11" s="40">
        <f>SUM(C4:C7)</f>
        <v/>
      </c>
    </row>
  </sheetData>
  <mergeCells count="2">
    <mergeCell ref="A1:D1"/>
    <mergeCell ref="A9:D9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2026-02-05T17:08:30Z</dcterms:created>
  <dcterms:modified xmlns:dcterms="http://purl.org/dc/terms/" xmlns:xsi="http://www.w3.org/2001/XMLSchema-instance" xsi:type="dcterms:W3CDTF">2026-02-05T17:08:30Z</dcterms:modified>
</cp:coreProperties>
</file>