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ómina del Mes" sheetId="1" state="visible" r:id="rId1"/>
    <sheet xmlns:r="http://schemas.openxmlformats.org/officeDocument/2006/relationships" name="Base Empleados" sheetId="2" state="visible" r:id="rId2"/>
    <sheet xmlns:r="http://schemas.openxmlformats.org/officeDocument/2006/relationships" name="Configuración" sheetId="3" state="visible" r:id="rId3"/>
    <sheet xmlns:r="http://schemas.openxmlformats.org/officeDocument/2006/relationships" name="Resumen Anual" sheetId="4" state="visible" r:id="rId4"/>
    <sheet xmlns:r="http://schemas.openxmlformats.org/officeDocument/2006/relationships" name="Instruccion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FFFFFF"/>
      <sz val="16"/>
    </font>
    <font>
      <b val="1"/>
      <color rgb="0010B981"/>
    </font>
    <font>
      <name val="Calibri"/>
      <b val="1"/>
      <color rgb="001E3A8A"/>
      <sz val="16"/>
    </font>
    <font>
      <b val="1"/>
      <color rgb="00FFFFFF"/>
    </font>
    <font>
      <name val="Calibri"/>
      <b val="1"/>
      <color rgb="001E3A8A"/>
      <sz val="14"/>
    </font>
    <font>
      <name val="Calibri"/>
      <b val="1"/>
      <color rgb="00FFFFFF"/>
      <sz val="12"/>
    </font>
    <font>
      <name val="Calibri"/>
      <b val="1"/>
      <color rgb="003B82F6"/>
      <sz val="10"/>
    </font>
    <font>
      <name val="Calibri"/>
      <b val="1"/>
      <color rgb="001E3A8A"/>
      <sz val="10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D1FAE5"/>
        <bgColor rgb="00D1FAE5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/>
    </xf>
    <xf numFmtId="0" fontId="3" fillId="0" borderId="1" pivotButton="0" quotePrefix="0" xfId="0"/>
    <xf numFmtId="0" fontId="2" fillId="0" borderId="0" pivotButton="0" quotePrefix="0" xfId="0"/>
    <xf numFmtId="0" fontId="4" fillId="2" borderId="2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right" vertical="center"/>
    </xf>
    <xf numFmtId="0" fontId="4" fillId="4" borderId="2" applyAlignment="1" pivotButton="0" quotePrefix="0" xfId="0">
      <alignment horizontal="center" vertical="center" wrapText="1"/>
    </xf>
    <xf numFmtId="164" fontId="4" fillId="4" borderId="2" applyAlignment="1" pivotButton="0" quotePrefix="0" xfId="0">
      <alignment horizontal="right" vertical="center"/>
    </xf>
    <xf numFmtId="0" fontId="5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8" fillId="4" borderId="0" pivotButton="0" quotePrefix="0" xfId="0"/>
    <xf numFmtId="164" fontId="8" fillId="4" borderId="2" applyAlignment="1" pivotButton="0" quotePrefix="0" xfId="0">
      <alignment horizontal="right" vertical="center"/>
    </xf>
    <xf numFmtId="0" fontId="0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center" vertical="center" wrapText="1"/>
    </xf>
    <xf numFmtId="0" fontId="10" fillId="4" borderId="0" applyAlignment="1" pivotButton="0" quotePrefix="0" xfId="0">
      <alignment horizontal="center" vertical="center" wrapText="1"/>
    </xf>
    <xf numFmtId="0" fontId="11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Mensual de Nómina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 Anual'!B3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Anual'!$A$4:$A$15</f>
            </numRef>
          </cat>
          <val>
            <numRef>
              <f>'Resumen Anual'!$B$4:$B$15</f>
            </numRef>
          </val>
        </ser>
        <ser>
          <idx val="1"/>
          <order val="1"/>
          <tx>
            <strRef>
              <f>'Resumen Anual'!C3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Anual'!$A$4:$A$15</f>
            </numRef>
          </cat>
          <val>
            <numRef>
              <f>'Resumen Anual'!$C$4:$C$15</f>
            </numRef>
          </val>
        </ser>
        <ser>
          <idx val="2"/>
          <order val="2"/>
          <tx>
            <strRef>
              <f>'Resumen Anual'!D3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Anual'!$A$4:$A$15</f>
            </numRef>
          </cat>
          <val>
            <numRef>
              <f>'Resumen Anual'!$D$4:$D$15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3B82F6"/>
    <outlinePr summaryBelow="1" summaryRight="1"/>
    <pageSetUpPr/>
  </sheetPr>
  <dimension ref="A1:N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30" customWidth="1" min="3" max="3"/>
    <col width="25" customWidth="1" min="4" max="4"/>
    <col width="15" customWidth="1" min="5" max="5"/>
    <col width="15" customWidth="1" min="6" max="6"/>
    <col width="12" customWidth="1" min="7" max="7"/>
    <col width="15" customWidth="1" min="8" max="8"/>
    <col width="16" customWidth="1" min="9" max="9"/>
    <col width="16" customWidth="1" min="10" max="10"/>
    <col width="12" customWidth="1" min="11" max="11"/>
    <col width="14" customWidth="1" min="12" max="12"/>
    <col width="18" customWidth="1" min="13" max="13"/>
    <col width="16" customWidth="1" min="14" max="14"/>
  </cols>
  <sheetData>
    <row r="1" ht="30" customHeight="1">
      <c r="A1" s="1" t="inlineStr">
        <is>
          <t>NÓMINA DE EMPLEADOS</t>
        </is>
      </c>
    </row>
    <row r="2">
      <c r="A2" s="2" t="inlineStr">
        <is>
          <t>Empresa:</t>
        </is>
      </c>
      <c r="D2" s="3" t="inlineStr">
        <is>
          <t>MI EMPRESA S.A.</t>
        </is>
      </c>
      <c r="G2" s="2" t="inlineStr">
        <is>
          <t>Período:</t>
        </is>
      </c>
      <c r="J2" s="3" t="inlineStr">
        <is>
          <t>February 2026</t>
        </is>
      </c>
      <c r="M2" s="4" t="inlineStr">
        <is>
          <t>Fecha Emisión:</t>
        </is>
      </c>
    </row>
    <row r="3">
      <c r="M3" s="3" t="inlineStr">
        <is>
          <t>05/02/2026</t>
        </is>
      </c>
    </row>
    <row r="4" ht="35" customHeight="1">
      <c r="A4" s="5" t="inlineStr">
        <is>
          <t>N°</t>
        </is>
      </c>
      <c r="B4" s="5" t="inlineStr">
        <is>
          <t>ID Empleado</t>
        </is>
      </c>
      <c r="C4" s="5" t="inlineStr">
        <is>
          <t>Nombre Completo</t>
        </is>
      </c>
      <c r="D4" s="5" t="inlineStr">
        <is>
          <t>Cargo</t>
        </is>
      </c>
      <c r="E4" s="5" t="inlineStr">
        <is>
          <t>Salario Base</t>
        </is>
      </c>
      <c r="F4" s="5" t="inlineStr">
        <is>
          <t>Días Trabajados</t>
        </is>
      </c>
      <c r="G4" s="5" t="inlineStr">
        <is>
          <t>Horas Extra</t>
        </is>
      </c>
      <c r="H4" s="5" t="inlineStr">
        <is>
          <t>Bonificaciones</t>
        </is>
      </c>
      <c r="I4" s="5" t="inlineStr">
        <is>
          <t>Total Devengado</t>
        </is>
      </c>
      <c r="J4" s="5" t="inlineStr">
        <is>
          <t>Seguridad Social</t>
        </is>
      </c>
      <c r="K4" s="5" t="inlineStr">
        <is>
          <t>Pensión</t>
        </is>
      </c>
      <c r="L4" s="5" t="inlineStr">
        <is>
          <t>Retención</t>
        </is>
      </c>
      <c r="M4" s="5" t="inlineStr">
        <is>
          <t>Total Deducciones</t>
        </is>
      </c>
      <c r="N4" s="5" t="inlineStr">
        <is>
          <t>Neto a Pagar</t>
        </is>
      </c>
    </row>
    <row r="5">
      <c r="A5" s="6" t="n">
        <v>1</v>
      </c>
      <c r="B5" s="6" t="inlineStr">
        <is>
          <t>001</t>
        </is>
      </c>
      <c r="C5" s="6" t="inlineStr">
        <is>
          <t>Juan Carlos Pérez Gómez</t>
        </is>
      </c>
      <c r="D5" s="6" t="inlineStr">
        <is>
          <t>Gerente General</t>
        </is>
      </c>
      <c r="E5" s="7" t="n">
        <v>5000000</v>
      </c>
      <c r="F5" s="7" t="n">
        <v>30</v>
      </c>
      <c r="G5" s="7" t="n">
        <v>10</v>
      </c>
      <c r="H5" s="7" t="n">
        <v>296144</v>
      </c>
      <c r="I5" s="7">
        <f>E5+((E5/30)*G5)+(E5/240*G5)+H5</f>
        <v/>
      </c>
      <c r="J5" s="7">
        <f>I5*0.04</f>
        <v/>
      </c>
      <c r="K5" s="7">
        <f>I5*0.04</f>
        <v/>
      </c>
      <c r="L5" s="7">
        <f>IF(I5&gt;4000000,(I5-4000000)*0.1,0)</f>
        <v/>
      </c>
      <c r="M5" s="7">
        <f>J5+K5+L5</f>
        <v/>
      </c>
      <c r="N5" s="7">
        <f>I5-M5</f>
        <v/>
      </c>
    </row>
    <row r="6">
      <c r="A6" s="8" t="n">
        <v>2</v>
      </c>
      <c r="B6" s="8" t="inlineStr">
        <is>
          <t>002</t>
        </is>
      </c>
      <c r="C6" s="8" t="inlineStr">
        <is>
          <t>María Fernanda López Silva</t>
        </is>
      </c>
      <c r="D6" s="8" t="inlineStr">
        <is>
          <t>Contador Senior</t>
        </is>
      </c>
      <c r="E6" s="9" t="n">
        <v>3500000</v>
      </c>
      <c r="F6" s="9" t="n">
        <v>30</v>
      </c>
      <c r="G6" s="9" t="n">
        <v>5</v>
      </c>
      <c r="H6" s="9" t="n">
        <v>406455</v>
      </c>
      <c r="I6" s="9">
        <f>E6+((E6/30)*G6)+(E6/240*G6)+H6</f>
        <v/>
      </c>
      <c r="J6" s="9">
        <f>I6*0.04</f>
        <v/>
      </c>
      <c r="K6" s="9">
        <f>I6*0.04</f>
        <v/>
      </c>
      <c r="L6" s="9">
        <f>IF(I6&gt;4000000,(I6-4000000)*0.1,0)</f>
        <v/>
      </c>
      <c r="M6" s="9">
        <f>J6+K6+L6</f>
        <v/>
      </c>
      <c r="N6" s="9">
        <f>I6-M6</f>
        <v/>
      </c>
    </row>
    <row r="7">
      <c r="A7" s="6" t="n">
        <v>3</v>
      </c>
      <c r="B7" s="6" t="inlineStr">
        <is>
          <t>003</t>
        </is>
      </c>
      <c r="C7" s="6" t="inlineStr">
        <is>
          <t>Carlos Alberto Rodríguez</t>
        </is>
      </c>
      <c r="D7" s="6" t="inlineStr">
        <is>
          <t>Jefe de Ventas</t>
        </is>
      </c>
      <c r="E7" s="7" t="n">
        <v>3000000</v>
      </c>
      <c r="F7" s="7" t="n">
        <v>30</v>
      </c>
      <c r="G7" s="7" t="n">
        <v>8</v>
      </c>
      <c r="H7" s="7" t="n">
        <v>376196</v>
      </c>
      <c r="I7" s="7">
        <f>E7+((E7/30)*G7)+(E7/240*G7)+H7</f>
        <v/>
      </c>
      <c r="J7" s="7">
        <f>I7*0.04</f>
        <v/>
      </c>
      <c r="K7" s="7">
        <f>I7*0.04</f>
        <v/>
      </c>
      <c r="L7" s="7">
        <f>IF(I7&gt;4000000,(I7-4000000)*0.1,0)</f>
        <v/>
      </c>
      <c r="M7" s="7">
        <f>J7+K7+L7</f>
        <v/>
      </c>
      <c r="N7" s="7">
        <f>I7-M7</f>
        <v/>
      </c>
    </row>
    <row r="8">
      <c r="A8" s="8" t="n">
        <v>4</v>
      </c>
      <c r="B8" s="8" t="inlineStr">
        <is>
          <t>004</t>
        </is>
      </c>
      <c r="C8" s="8" t="inlineStr">
        <is>
          <t>Ana Patricia Martínez</t>
        </is>
      </c>
      <c r="D8" s="8" t="inlineStr">
        <is>
          <t>Analista Financiero</t>
        </is>
      </c>
      <c r="E8" s="9" t="n">
        <v>2800000</v>
      </c>
      <c r="F8" s="9" t="n">
        <v>30</v>
      </c>
      <c r="G8" s="9" t="n">
        <v>4</v>
      </c>
      <c r="H8" s="9" t="n">
        <v>336168</v>
      </c>
      <c r="I8" s="9">
        <f>E8+((E8/30)*G8)+(E8/240*G8)+H8</f>
        <v/>
      </c>
      <c r="J8" s="9">
        <f>I8*0.04</f>
        <v/>
      </c>
      <c r="K8" s="9">
        <f>I8*0.04</f>
        <v/>
      </c>
      <c r="L8" s="9">
        <f>IF(I8&gt;4000000,(I8-4000000)*0.1,0)</f>
        <v/>
      </c>
      <c r="M8" s="9">
        <f>J8+K8+L8</f>
        <v/>
      </c>
      <c r="N8" s="9">
        <f>I8-M8</f>
        <v/>
      </c>
    </row>
    <row r="9">
      <c r="A9" s="6" t="n">
        <v>5</v>
      </c>
      <c r="B9" s="6" t="inlineStr">
        <is>
          <t>005</t>
        </is>
      </c>
      <c r="C9" s="6" t="inlineStr">
        <is>
          <t>Luis Eduardo Sánchez</t>
        </is>
      </c>
      <c r="D9" s="6" t="inlineStr">
        <is>
          <t>Desarrollador Senior</t>
        </is>
      </c>
      <c r="E9" s="7" t="n">
        <v>3200000</v>
      </c>
      <c r="F9" s="7" t="n">
        <v>30</v>
      </c>
      <c r="G9" s="7" t="n">
        <v>12</v>
      </c>
      <c r="H9" s="7" t="n">
        <v>25316</v>
      </c>
      <c r="I9" s="7">
        <f>E9+((E9/30)*G9)+(E9/240*G9)+H9</f>
        <v/>
      </c>
      <c r="J9" s="7">
        <f>I9*0.04</f>
        <v/>
      </c>
      <c r="K9" s="7">
        <f>I9*0.04</f>
        <v/>
      </c>
      <c r="L9" s="7">
        <f>IF(I9&gt;4000000,(I9-4000000)*0.1,0)</f>
        <v/>
      </c>
      <c r="M9" s="7">
        <f>J9+K9+L9</f>
        <v/>
      </c>
      <c r="N9" s="7">
        <f>I9-M9</f>
        <v/>
      </c>
    </row>
    <row r="10">
      <c r="A10" s="8" t="n">
        <v>6</v>
      </c>
      <c r="B10" s="8" t="inlineStr">
        <is>
          <t>006</t>
        </is>
      </c>
      <c r="C10" s="8" t="inlineStr">
        <is>
          <t>Diana Carolina Ramírez</t>
        </is>
      </c>
      <c r="D10" s="8" t="inlineStr">
        <is>
          <t>Recursos Humanos</t>
        </is>
      </c>
      <c r="E10" s="9" t="n">
        <v>2500000</v>
      </c>
      <c r="F10" s="9" t="n">
        <v>30</v>
      </c>
      <c r="G10" s="9" t="n">
        <v>2</v>
      </c>
      <c r="H10" s="9" t="n">
        <v>316148</v>
      </c>
      <c r="I10" s="9">
        <f>E10+((E10/30)*G10)+(E10/240*G10)+H10</f>
        <v/>
      </c>
      <c r="J10" s="9">
        <f>I10*0.04</f>
        <v/>
      </c>
      <c r="K10" s="9">
        <f>I10*0.04</f>
        <v/>
      </c>
      <c r="L10" s="9">
        <f>IF(I10&gt;4000000,(I10-4000000)*0.1,0)</f>
        <v/>
      </c>
      <c r="M10" s="9">
        <f>J10+K10+L10</f>
        <v/>
      </c>
      <c r="N10" s="9">
        <f>I10-M10</f>
        <v/>
      </c>
    </row>
    <row r="11">
      <c r="A11" s="6" t="n">
        <v>7</v>
      </c>
      <c r="B11" s="6" t="inlineStr">
        <is>
          <t>007</t>
        </is>
      </c>
      <c r="C11" s="6" t="inlineStr">
        <is>
          <t>Jorge Andrés Morales</t>
        </is>
      </c>
      <c r="D11" s="6" t="inlineStr">
        <is>
          <t>Vendedor</t>
        </is>
      </c>
      <c r="E11" s="7" t="n">
        <v>2200000</v>
      </c>
      <c r="F11" s="7" t="n">
        <v>28</v>
      </c>
      <c r="G11" s="7" t="n">
        <v>6</v>
      </c>
      <c r="H11" s="7" t="n">
        <v>481067</v>
      </c>
      <c r="I11" s="7">
        <f>E11+((E11/30)*G11)+(E11/240*G11)+H11</f>
        <v/>
      </c>
      <c r="J11" s="7">
        <f>I11*0.04</f>
        <v/>
      </c>
      <c r="K11" s="7">
        <f>I11*0.04</f>
        <v/>
      </c>
      <c r="L11" s="7">
        <f>IF(I11&gt;4000000,(I11-4000000)*0.1,0)</f>
        <v/>
      </c>
      <c r="M11" s="7">
        <f>J11+K11+L11</f>
        <v/>
      </c>
      <c r="N11" s="7">
        <f>I11-M11</f>
        <v/>
      </c>
    </row>
    <row r="12">
      <c r="A12" s="8" t="n">
        <v>8</v>
      </c>
      <c r="B12" s="8" t="inlineStr">
        <is>
          <t>008</t>
        </is>
      </c>
      <c r="C12" s="8" t="inlineStr">
        <is>
          <t>Sandra Milena Castro</t>
        </is>
      </c>
      <c r="D12" s="8" t="inlineStr">
        <is>
          <t>Asistente Administrativa</t>
        </is>
      </c>
      <c r="E12" s="9" t="n">
        <v>2000000</v>
      </c>
      <c r="F12" s="9" t="n">
        <v>30</v>
      </c>
      <c r="G12" s="9" t="n">
        <v>0</v>
      </c>
      <c r="H12" s="9" t="n">
        <v>18239</v>
      </c>
      <c r="I12" s="9">
        <f>E12+((E12/30)*G12)+(E12/240*G12)+H12</f>
        <v/>
      </c>
      <c r="J12" s="9">
        <f>I12*0.04</f>
        <v/>
      </c>
      <c r="K12" s="9">
        <f>I12*0.04</f>
        <v/>
      </c>
      <c r="L12" s="9">
        <f>IF(I12&gt;4000000,(I12-4000000)*0.1,0)</f>
        <v/>
      </c>
      <c r="M12" s="9">
        <f>J12+K12+L12</f>
        <v/>
      </c>
      <c r="N12" s="9">
        <f>I12-M12</f>
        <v/>
      </c>
    </row>
    <row r="13">
      <c r="A13" s="6" t="n">
        <v>9</v>
      </c>
      <c r="B13" s="6" t="inlineStr">
        <is>
          <t>009</t>
        </is>
      </c>
      <c r="C13" s="6" t="inlineStr">
        <is>
          <t>Roberto José Torres</t>
        </is>
      </c>
      <c r="D13" s="6" t="inlineStr">
        <is>
          <t>Técnico de Soporte</t>
        </is>
      </c>
      <c r="E13" s="7" t="n">
        <v>2300000</v>
      </c>
      <c r="F13" s="7" t="n">
        <v>30</v>
      </c>
      <c r="G13" s="7" t="n">
        <v>8</v>
      </c>
      <c r="H13" s="7" t="n">
        <v>160292</v>
      </c>
      <c r="I13" s="7">
        <f>E13+((E13/30)*G13)+(E13/240*G13)+H13</f>
        <v/>
      </c>
      <c r="J13" s="7">
        <f>I13*0.04</f>
        <v/>
      </c>
      <c r="K13" s="7">
        <f>I13*0.04</f>
        <v/>
      </c>
      <c r="L13" s="7">
        <f>IF(I13&gt;4000000,(I13-4000000)*0.1,0)</f>
        <v/>
      </c>
      <c r="M13" s="7">
        <f>J13+K13+L13</f>
        <v/>
      </c>
      <c r="N13" s="7">
        <f>I13-M13</f>
        <v/>
      </c>
    </row>
    <row r="14">
      <c r="A14" s="8" t="n">
        <v>10</v>
      </c>
      <c r="B14" s="8" t="inlineStr">
        <is>
          <t>010</t>
        </is>
      </c>
      <c r="C14" s="8" t="inlineStr">
        <is>
          <t>Claudia Patricia Vargas</t>
        </is>
      </c>
      <c r="D14" s="8" t="inlineStr">
        <is>
          <t>Diseñadora Gráfica</t>
        </is>
      </c>
      <c r="E14" s="9" t="n">
        <v>2600000</v>
      </c>
      <c r="F14" s="9" t="n">
        <v>29</v>
      </c>
      <c r="G14" s="9" t="n">
        <v>3</v>
      </c>
      <c r="H14" s="9" t="n">
        <v>307194</v>
      </c>
      <c r="I14" s="9">
        <f>E14+((E14/30)*G14)+(E14/240*G14)+H14</f>
        <v/>
      </c>
      <c r="J14" s="9">
        <f>I14*0.04</f>
        <v/>
      </c>
      <c r="K14" s="9">
        <f>I14*0.04</f>
        <v/>
      </c>
      <c r="L14" s="9">
        <f>IF(I14&gt;4000000,(I14-4000000)*0.1,0)</f>
        <v/>
      </c>
      <c r="M14" s="9">
        <f>J14+K14+L14</f>
        <v/>
      </c>
      <c r="N14" s="9">
        <f>I14-M14</f>
        <v/>
      </c>
    </row>
    <row r="15">
      <c r="A15" s="10" t="inlineStr">
        <is>
          <t>TOTALES</t>
        </is>
      </c>
      <c r="E15" s="11">
        <f>SUM(E5:E14)</f>
        <v/>
      </c>
      <c r="I15" s="11">
        <f>SUM(I5:I14)</f>
        <v/>
      </c>
      <c r="M15" s="11">
        <f>SUM(M5:M14)</f>
        <v/>
      </c>
      <c r="N15" s="11">
        <f>SUM(N5:N14)</f>
        <v/>
      </c>
    </row>
  </sheetData>
  <mergeCells count="8">
    <mergeCell ref="A1:N1"/>
    <mergeCell ref="A2:C2"/>
    <mergeCell ref="D2:F2"/>
    <mergeCell ref="G2:I2"/>
    <mergeCell ref="J2:L2"/>
    <mergeCell ref="M2:N2"/>
    <mergeCell ref="M3:N3"/>
    <mergeCell ref="A15:D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25" customWidth="1" min="3" max="3"/>
    <col width="18" customWidth="1" min="4" max="4"/>
    <col width="15" customWidth="1" min="5" max="5"/>
    <col width="15" customWidth="1" min="6" max="6"/>
    <col width="12" customWidth="1" min="7" max="7"/>
    <col width="15" customWidth="1" min="8" max="8"/>
    <col width="25" customWidth="1" min="9" max="9"/>
    <col width="30" customWidth="1" min="10" max="10"/>
  </cols>
  <sheetData>
    <row r="1" ht="30" customHeight="1">
      <c r="A1" s="12" t="inlineStr">
        <is>
          <t>BASE DE DATOS DE EMPLEADOS</t>
        </is>
      </c>
    </row>
    <row r="2">
      <c r="A2" s="5" t="inlineStr">
        <is>
          <t>ID Empleado</t>
        </is>
      </c>
      <c r="B2" s="5" t="inlineStr">
        <is>
          <t>Nombre Completo</t>
        </is>
      </c>
      <c r="C2" s="5" t="inlineStr">
        <is>
          <t>Cargo</t>
        </is>
      </c>
      <c r="D2" s="5" t="inlineStr">
        <is>
          <t>Departamento</t>
        </is>
      </c>
      <c r="E2" s="5" t="inlineStr">
        <is>
          <t>Fecha Ingreso</t>
        </is>
      </c>
      <c r="F2" s="5" t="inlineStr">
        <is>
          <t>Salario Base</t>
        </is>
      </c>
      <c r="G2" s="5" t="inlineStr">
        <is>
          <t>Estado</t>
        </is>
      </c>
      <c r="H2" s="5" t="inlineStr">
        <is>
          <t>Teléfono</t>
        </is>
      </c>
      <c r="I2" s="5" t="inlineStr">
        <is>
          <t>Email</t>
        </is>
      </c>
      <c r="J2" s="5" t="inlineStr">
        <is>
          <t>Dirección</t>
        </is>
      </c>
    </row>
    <row r="3">
      <c r="A3" s="13" t="inlineStr">
        <is>
          <t>001</t>
        </is>
      </c>
      <c r="B3" s="13" t="inlineStr">
        <is>
          <t>Juan Carlos Pérez Gómez</t>
        </is>
      </c>
      <c r="C3" s="13" t="inlineStr">
        <is>
          <t>Gerente General</t>
        </is>
      </c>
      <c r="D3" s="13" t="inlineStr">
        <is>
          <t>Gerencia</t>
        </is>
      </c>
      <c r="E3" s="13" t="inlineStr">
        <is>
          <t>15/01/2015</t>
        </is>
      </c>
      <c r="F3" s="7" t="n">
        <v>5000000</v>
      </c>
      <c r="G3" s="14" t="inlineStr">
        <is>
          <t>Activo</t>
        </is>
      </c>
      <c r="H3" s="13" t="inlineStr">
        <is>
          <t>3001234567</t>
        </is>
      </c>
      <c r="I3" s="13" t="inlineStr">
        <is>
          <t>jperez@empresa.com</t>
        </is>
      </c>
      <c r="J3" s="13" t="inlineStr">
        <is>
          <t>Calle 123 #45-67</t>
        </is>
      </c>
    </row>
    <row r="4">
      <c r="A4" s="15" t="inlineStr">
        <is>
          <t>002</t>
        </is>
      </c>
      <c r="B4" s="15" t="inlineStr">
        <is>
          <t>María Fernanda López Silva</t>
        </is>
      </c>
      <c r="C4" s="15" t="inlineStr">
        <is>
          <t>Contador Senior</t>
        </is>
      </c>
      <c r="D4" s="15" t="inlineStr">
        <is>
          <t>Contabilidad</t>
        </is>
      </c>
      <c r="E4" s="15" t="inlineStr">
        <is>
          <t>20/03/2016</t>
        </is>
      </c>
      <c r="F4" s="9" t="n">
        <v>3500000</v>
      </c>
      <c r="G4" s="14" t="inlineStr">
        <is>
          <t>Activo</t>
        </is>
      </c>
      <c r="H4" s="15" t="inlineStr">
        <is>
          <t>3109876543</t>
        </is>
      </c>
      <c r="I4" s="15" t="inlineStr">
        <is>
          <t>mlopez@empresa.com</t>
        </is>
      </c>
      <c r="J4" s="15" t="inlineStr">
        <is>
          <t>Carrera 45 #12-34</t>
        </is>
      </c>
    </row>
    <row r="5">
      <c r="A5" s="13" t="inlineStr">
        <is>
          <t>003</t>
        </is>
      </c>
      <c r="B5" s="13" t="inlineStr">
        <is>
          <t>Carlos Alberto Rodríguez</t>
        </is>
      </c>
      <c r="C5" s="13" t="inlineStr">
        <is>
          <t>Jefe de Ventas</t>
        </is>
      </c>
      <c r="D5" s="13" t="inlineStr">
        <is>
          <t>Comercial</t>
        </is>
      </c>
      <c r="E5" s="13" t="inlineStr">
        <is>
          <t>10/06/2017</t>
        </is>
      </c>
      <c r="F5" s="7" t="n">
        <v>3000000</v>
      </c>
      <c r="G5" s="14" t="inlineStr">
        <is>
          <t>Activo</t>
        </is>
      </c>
      <c r="H5" s="13" t="inlineStr">
        <is>
          <t>3157654321</t>
        </is>
      </c>
      <c r="I5" s="13" t="inlineStr">
        <is>
          <t>crodriguez@empresa.com</t>
        </is>
      </c>
      <c r="J5" s="13" t="inlineStr">
        <is>
          <t>Avenida 68 #23-45</t>
        </is>
      </c>
    </row>
    <row r="6">
      <c r="A6" s="15" t="inlineStr">
        <is>
          <t>004</t>
        </is>
      </c>
      <c r="B6" s="15" t="inlineStr">
        <is>
          <t>Ana Patricia Martínez</t>
        </is>
      </c>
      <c r="C6" s="15" t="inlineStr">
        <is>
          <t>Analista Financiero</t>
        </is>
      </c>
      <c r="D6" s="15" t="inlineStr">
        <is>
          <t>Contabilidad</t>
        </is>
      </c>
      <c r="E6" s="15" t="inlineStr">
        <is>
          <t>05/09/2018</t>
        </is>
      </c>
      <c r="F6" s="9" t="n">
        <v>2800000</v>
      </c>
      <c r="G6" s="14" t="inlineStr">
        <is>
          <t>Activo</t>
        </is>
      </c>
      <c r="H6" s="15" t="inlineStr">
        <is>
          <t>3201122334</t>
        </is>
      </c>
      <c r="I6" s="15" t="inlineStr">
        <is>
          <t>amartinez@empresa.com</t>
        </is>
      </c>
      <c r="J6" s="15" t="inlineStr">
        <is>
          <t>Calle 80 #34-56</t>
        </is>
      </c>
    </row>
    <row r="7">
      <c r="A7" s="13" t="inlineStr">
        <is>
          <t>005</t>
        </is>
      </c>
      <c r="B7" s="13" t="inlineStr">
        <is>
          <t>Luis Eduardo Sánchez</t>
        </is>
      </c>
      <c r="C7" s="13" t="inlineStr">
        <is>
          <t>Desarrollador Senior</t>
        </is>
      </c>
      <c r="D7" s="13" t="inlineStr">
        <is>
          <t>Tecnología</t>
        </is>
      </c>
      <c r="E7" s="13" t="inlineStr">
        <is>
          <t>12/11/2016</t>
        </is>
      </c>
      <c r="F7" s="7" t="n">
        <v>3200000</v>
      </c>
      <c r="G7" s="14" t="inlineStr">
        <is>
          <t>Activo</t>
        </is>
      </c>
      <c r="H7" s="13" t="inlineStr">
        <is>
          <t>3189988776</t>
        </is>
      </c>
      <c r="I7" s="13" t="inlineStr">
        <is>
          <t>lsanchez@empresa.com</t>
        </is>
      </c>
      <c r="J7" s="13" t="inlineStr">
        <is>
          <t>Carrera 15 #67-89</t>
        </is>
      </c>
    </row>
    <row r="8">
      <c r="A8" s="15" t="inlineStr">
        <is>
          <t>006</t>
        </is>
      </c>
      <c r="B8" s="15" t="inlineStr">
        <is>
          <t>Diana Carolina Ramírez</t>
        </is>
      </c>
      <c r="C8" s="15" t="inlineStr">
        <is>
          <t>Recursos Humanos</t>
        </is>
      </c>
      <c r="D8" s="15" t="inlineStr">
        <is>
          <t>RRHH</t>
        </is>
      </c>
      <c r="E8" s="15" t="inlineStr">
        <is>
          <t>22/02/2019</t>
        </is>
      </c>
      <c r="F8" s="9" t="n">
        <v>2500000</v>
      </c>
      <c r="G8" s="14" t="inlineStr">
        <is>
          <t>Activo</t>
        </is>
      </c>
      <c r="H8" s="15" t="inlineStr">
        <is>
          <t>3145566778</t>
        </is>
      </c>
      <c r="I8" s="15" t="inlineStr">
        <is>
          <t>dramirez@empresa.com</t>
        </is>
      </c>
      <c r="J8" s="15" t="inlineStr">
        <is>
          <t>Calle 100 #12-34</t>
        </is>
      </c>
    </row>
    <row r="9">
      <c r="A9" s="13" t="inlineStr">
        <is>
          <t>007</t>
        </is>
      </c>
      <c r="B9" s="13" t="inlineStr">
        <is>
          <t>Jorge Andrés Morales</t>
        </is>
      </c>
      <c r="C9" s="13" t="inlineStr">
        <is>
          <t>Vendedor</t>
        </is>
      </c>
      <c r="D9" s="13" t="inlineStr">
        <is>
          <t>Comercial</t>
        </is>
      </c>
      <c r="E9" s="13" t="inlineStr">
        <is>
          <t>30/04/2020</t>
        </is>
      </c>
      <c r="F9" s="7" t="n">
        <v>2200000</v>
      </c>
      <c r="G9" s="14" t="inlineStr">
        <is>
          <t>Activo</t>
        </is>
      </c>
      <c r="H9" s="13" t="inlineStr">
        <is>
          <t>3167788990</t>
        </is>
      </c>
      <c r="I9" s="13" t="inlineStr">
        <is>
          <t>jmorales@empresa.com</t>
        </is>
      </c>
      <c r="J9" s="13" t="inlineStr">
        <is>
          <t>Carrera 70 #45-67</t>
        </is>
      </c>
    </row>
    <row r="10">
      <c r="A10" s="15" t="inlineStr">
        <is>
          <t>008</t>
        </is>
      </c>
      <c r="B10" s="15" t="inlineStr">
        <is>
          <t>Sandra Milena Castro</t>
        </is>
      </c>
      <c r="C10" s="15" t="inlineStr">
        <is>
          <t>Asistente Administrativa</t>
        </is>
      </c>
      <c r="D10" s="15" t="inlineStr">
        <is>
          <t>Administración</t>
        </is>
      </c>
      <c r="E10" s="15" t="inlineStr">
        <is>
          <t>18/07/2019</t>
        </is>
      </c>
      <c r="F10" s="9" t="n">
        <v>2000000</v>
      </c>
      <c r="G10" s="14" t="inlineStr">
        <is>
          <t>Activo</t>
        </is>
      </c>
      <c r="H10" s="15" t="inlineStr">
        <is>
          <t>3123344556</t>
        </is>
      </c>
      <c r="I10" s="15" t="inlineStr">
        <is>
          <t>scastro@empresa.com</t>
        </is>
      </c>
      <c r="J10" s="15" t="inlineStr">
        <is>
          <t>Calle 50 #23-45</t>
        </is>
      </c>
    </row>
    <row r="11">
      <c r="A11" s="13" t="inlineStr">
        <is>
          <t>009</t>
        </is>
      </c>
      <c r="B11" s="13" t="inlineStr">
        <is>
          <t>Roberto José Torres</t>
        </is>
      </c>
      <c r="C11" s="13" t="inlineStr">
        <is>
          <t>Técnico de Soporte</t>
        </is>
      </c>
      <c r="D11" s="13" t="inlineStr">
        <is>
          <t>Tecnología</t>
        </is>
      </c>
      <c r="E11" s="13" t="inlineStr">
        <is>
          <t>25/10/2020</t>
        </is>
      </c>
      <c r="F11" s="7" t="n">
        <v>2300000</v>
      </c>
      <c r="G11" s="14" t="inlineStr">
        <is>
          <t>Activo</t>
        </is>
      </c>
      <c r="H11" s="13" t="inlineStr">
        <is>
          <t>3198877665</t>
        </is>
      </c>
      <c r="I11" s="13" t="inlineStr">
        <is>
          <t>rtorres@empresa.com</t>
        </is>
      </c>
      <c r="J11" s="13" t="inlineStr">
        <is>
          <t>Avenida 19 #34-56</t>
        </is>
      </c>
    </row>
    <row r="12">
      <c r="A12" s="15" t="inlineStr">
        <is>
          <t>010</t>
        </is>
      </c>
      <c r="B12" s="15" t="inlineStr">
        <is>
          <t>Claudia Patricia Vargas</t>
        </is>
      </c>
      <c r="C12" s="15" t="inlineStr">
        <is>
          <t>Diseñadora Gráfica</t>
        </is>
      </c>
      <c r="D12" s="15" t="inlineStr">
        <is>
          <t>Marketing</t>
        </is>
      </c>
      <c r="E12" s="15" t="inlineStr">
        <is>
          <t>14/01/2021</t>
        </is>
      </c>
      <c r="F12" s="9" t="n">
        <v>2600000</v>
      </c>
      <c r="G12" s="14" t="inlineStr">
        <is>
          <t>Activo</t>
        </is>
      </c>
      <c r="H12" s="15" t="inlineStr">
        <is>
          <t>3134455667</t>
        </is>
      </c>
      <c r="I12" s="15" t="inlineStr">
        <is>
          <t>cvargas@empresa.com</t>
        </is>
      </c>
      <c r="J12" s="15" t="inlineStr">
        <is>
          <t>Carrera 30 #56-78</t>
        </is>
      </c>
    </row>
  </sheetData>
  <mergeCells count="1">
    <mergeCell ref="A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3B82F6"/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25" customWidth="1" min="3" max="3"/>
    <col width="35" customWidth="1" min="4" max="4"/>
  </cols>
  <sheetData>
    <row r="1" ht="30" customHeight="1">
      <c r="A1" s="12" t="inlineStr">
        <is>
          <t>CONFIGURACIÓN DE NÓMINA</t>
        </is>
      </c>
    </row>
    <row r="3">
      <c r="A3" s="16" t="inlineStr">
        <is>
          <t>PORCENTAJES DE DEDUCCIÓN</t>
        </is>
      </c>
      <c r="B3" s="16" t="inlineStr"/>
      <c r="C3" s="16" t="inlineStr"/>
      <c r="D3" s="16" t="inlineStr"/>
    </row>
    <row r="4">
      <c r="A4" s="16" t="inlineStr">
        <is>
          <t>Concepto</t>
        </is>
      </c>
      <c r="B4" s="16" t="inlineStr">
        <is>
          <t>Porcentaje</t>
        </is>
      </c>
      <c r="C4" s="16" t="inlineStr">
        <is>
          <t>Base Legal</t>
        </is>
      </c>
      <c r="D4" s="16" t="inlineStr">
        <is>
          <t>Observaciones</t>
        </is>
      </c>
    </row>
    <row r="5">
      <c r="A5" s="16" t="inlineStr">
        <is>
          <t>Seguridad Social (Salud)</t>
        </is>
      </c>
      <c r="B5" s="16" t="inlineStr">
        <is>
          <t>4.0%</t>
        </is>
      </c>
      <c r="C5" s="16" t="inlineStr">
        <is>
          <t>Ley 100 de 1993</t>
        </is>
      </c>
      <c r="D5" s="16" t="inlineStr">
        <is>
          <t>Aporte obligatorio empleado</t>
        </is>
      </c>
    </row>
    <row r="6">
      <c r="A6" s="17" t="inlineStr">
        <is>
          <t>Pensión</t>
        </is>
      </c>
      <c r="B6" s="17" t="inlineStr">
        <is>
          <t>4.0%</t>
        </is>
      </c>
      <c r="C6" s="17" t="inlineStr">
        <is>
          <t>Ley 100 de 1993</t>
        </is>
      </c>
      <c r="D6" s="17" t="inlineStr">
        <is>
          <t>Aporte obligatorio empleado</t>
        </is>
      </c>
    </row>
    <row r="8">
      <c r="A8" s="18" t="inlineStr">
        <is>
          <t>Retención en la Fuente</t>
        </is>
      </c>
      <c r="B8" s="18" t="inlineStr">
        <is>
          <t>Variable</t>
        </is>
      </c>
      <c r="C8" s="18" t="inlineStr">
        <is>
          <t>Estatuto Tributario</t>
        </is>
      </c>
      <c r="D8" s="18" t="inlineStr">
        <is>
          <t>Según tabla DIAN</t>
        </is>
      </c>
    </row>
    <row r="9">
      <c r="A9" s="16" t="inlineStr"/>
      <c r="B9" s="16" t="inlineStr"/>
      <c r="C9" s="16" t="inlineStr"/>
      <c r="D9" s="16" t="inlineStr"/>
    </row>
    <row r="10">
      <c r="A10" s="16" t="inlineStr">
        <is>
          <t>VALORES DE REFERENCIA</t>
        </is>
      </c>
      <c r="B10" s="16" t="inlineStr"/>
      <c r="C10" s="16" t="inlineStr"/>
      <c r="D10" s="16" t="inlineStr"/>
    </row>
    <row r="11">
      <c r="A11" s="16" t="inlineStr">
        <is>
          <t>Concepto</t>
        </is>
      </c>
      <c r="B11" s="16" t="inlineStr">
        <is>
          <t>Valor Mensual</t>
        </is>
      </c>
      <c r="C11" s="16" t="inlineStr">
        <is>
          <t>Valor Anual</t>
        </is>
      </c>
      <c r="D11" s="16" t="inlineStr">
        <is>
          <t>Año Vigente</t>
        </is>
      </c>
    </row>
    <row r="12">
      <c r="A12" s="16" t="inlineStr">
        <is>
          <t>Salario Mínimo Legal</t>
        </is>
      </c>
      <c r="B12" s="16" t="inlineStr">
        <is>
          <t>$1300000</t>
        </is>
      </c>
      <c r="C12" s="16" t="inlineStr">
        <is>
          <t>$15600000</t>
        </is>
      </c>
      <c r="D12" s="16" t="inlineStr">
        <is>
          <t>2024</t>
        </is>
      </c>
    </row>
    <row r="13">
      <c r="A13" s="17" t="inlineStr">
        <is>
          <t>Auxilio de Transporte</t>
        </is>
      </c>
      <c r="B13" s="17" t="inlineStr">
        <is>
          <t>$162000</t>
        </is>
      </c>
      <c r="C13" s="17" t="inlineStr">
        <is>
          <t>$1944000</t>
        </is>
      </c>
      <c r="D13" s="17" t="inlineStr">
        <is>
          <t>2024</t>
        </is>
      </c>
    </row>
    <row r="14">
      <c r="A14" s="18" t="inlineStr">
        <is>
          <t>Salario Tope Retención</t>
        </is>
      </c>
      <c r="B14" s="18" t="inlineStr">
        <is>
          <t>$4000000</t>
        </is>
      </c>
      <c r="C14" s="18" t="inlineStr">
        <is>
          <t>$48000000</t>
        </is>
      </c>
      <c r="D14" s="18" t="inlineStr">
        <is>
          <t>2024</t>
        </is>
      </c>
    </row>
    <row r="16">
      <c r="A16" s="16" t="inlineStr"/>
      <c r="B16" s="16" t="inlineStr"/>
      <c r="C16" s="16" t="inlineStr"/>
      <c r="D16" s="16" t="inlineStr"/>
    </row>
    <row r="17">
      <c r="A17" s="16" t="inlineStr">
        <is>
          <t>HORAS EXTRA</t>
        </is>
      </c>
      <c r="B17" s="16" t="inlineStr"/>
      <c r="C17" s="16" t="inlineStr"/>
      <c r="D17" s="16" t="inlineStr"/>
    </row>
    <row r="18">
      <c r="A18" s="16" t="inlineStr">
        <is>
          <t>Tipo</t>
        </is>
      </c>
      <c r="B18" s="16" t="inlineStr">
        <is>
          <t>Recargo</t>
        </is>
      </c>
      <c r="C18" s="16" t="inlineStr">
        <is>
          <t>Cálculo</t>
        </is>
      </c>
      <c r="D18" s="16" t="inlineStr">
        <is>
          <t>Horario</t>
        </is>
      </c>
    </row>
    <row r="19">
      <c r="A19" s="16" t="inlineStr">
        <is>
          <t>Diurna Ordinaria</t>
        </is>
      </c>
      <c r="B19" s="16" t="inlineStr">
        <is>
          <t>25%</t>
        </is>
      </c>
      <c r="C19" s="16" t="inlineStr">
        <is>
          <t>Valor hora * 1.25</t>
        </is>
      </c>
      <c r="D19" s="16" t="inlineStr">
        <is>
          <t>6:00 AM - 10:00 PM</t>
        </is>
      </c>
    </row>
    <row r="20">
      <c r="A20" s="16" t="inlineStr">
        <is>
          <t>Nocturna Ordinaria</t>
        </is>
      </c>
      <c r="B20" s="16" t="inlineStr">
        <is>
          <t>35%</t>
        </is>
      </c>
      <c r="C20" s="16" t="inlineStr">
        <is>
          <t>Valor hora * 1.35</t>
        </is>
      </c>
      <c r="D20" s="16" t="inlineStr">
        <is>
          <t>10:00 PM - 6:00 AM</t>
        </is>
      </c>
    </row>
    <row r="21">
      <c r="A21" s="16" t="inlineStr">
        <is>
          <t>Diurna Festiva</t>
        </is>
      </c>
      <c r="B21" s="16" t="inlineStr">
        <is>
          <t>75%</t>
        </is>
      </c>
      <c r="C21" s="16" t="inlineStr">
        <is>
          <t>Valor hora * 1.75</t>
        </is>
      </c>
      <c r="D21" s="16" t="inlineStr">
        <is>
          <t>Domingos/Festivos día</t>
        </is>
      </c>
    </row>
    <row r="22">
      <c r="A22" s="16" t="inlineStr">
        <is>
          <t>Nocturna Festiva</t>
        </is>
      </c>
      <c r="B22" s="16" t="inlineStr">
        <is>
          <t>110%</t>
        </is>
      </c>
      <c r="C22" s="16" t="inlineStr">
        <is>
          <t>Valor hora * 2.10</t>
        </is>
      </c>
      <c r="D22" s="16" t="inlineStr">
        <is>
          <t>Domingos/Festivos noche</t>
        </is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3B82F6"/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4" customWidth="1" min="5" max="5"/>
    <col width="22" customWidth="1" min="6" max="6"/>
  </cols>
  <sheetData>
    <row r="1" ht="30" customHeight="1">
      <c r="A1" s="12" t="inlineStr">
        <is>
          <t>RESUMEN ANUAL DE NÓMINA</t>
        </is>
      </c>
    </row>
    <row r="3">
      <c r="A3" s="5" t="inlineStr">
        <is>
          <t>Mes</t>
        </is>
      </c>
      <c r="B3" s="5" t="inlineStr">
        <is>
          <t>Total Devengado</t>
        </is>
      </c>
      <c r="C3" s="5" t="inlineStr">
        <is>
          <t>Total Deducciones</t>
        </is>
      </c>
      <c r="D3" s="5" t="inlineStr">
        <is>
          <t>Neto Pagado</t>
        </is>
      </c>
      <c r="E3" s="5" t="inlineStr">
        <is>
          <t>N° Empleados</t>
        </is>
      </c>
      <c r="F3" s="5" t="inlineStr">
        <is>
          <t>Promedio por Empleado</t>
        </is>
      </c>
    </row>
    <row r="4">
      <c r="A4" s="15" t="inlineStr">
        <is>
          <t>Enero</t>
        </is>
      </c>
      <c r="B4" s="9" t="n">
        <v>26232410</v>
      </c>
      <c r="C4" s="9" t="n">
        <v>3934861.5</v>
      </c>
      <c r="D4" s="9" t="n">
        <v>22297548.5</v>
      </c>
      <c r="E4" s="8" t="n">
        <v>10</v>
      </c>
      <c r="F4" s="9">
        <f>D4/E4</f>
        <v/>
      </c>
    </row>
    <row r="5">
      <c r="A5" s="13" t="inlineStr">
        <is>
          <t>Febrero</t>
        </is>
      </c>
      <c r="B5" s="7" t="n">
        <v>30145278</v>
      </c>
      <c r="C5" s="7" t="n">
        <v>4521791.7</v>
      </c>
      <c r="D5" s="7" t="n">
        <v>25623486.3</v>
      </c>
      <c r="E5" s="6" t="n">
        <v>8</v>
      </c>
      <c r="F5" s="7">
        <f>D5/E5</f>
        <v/>
      </c>
    </row>
    <row r="6">
      <c r="A6" s="15" t="inlineStr">
        <is>
          <t>Marzo</t>
        </is>
      </c>
      <c r="B6" s="9" t="n">
        <v>28002783</v>
      </c>
      <c r="C6" s="9" t="n">
        <v>4200417.45</v>
      </c>
      <c r="D6" s="9" t="n">
        <v>23802365.55</v>
      </c>
      <c r="E6" s="8" t="n">
        <v>10</v>
      </c>
      <c r="F6" s="9">
        <f>D6/E6</f>
        <v/>
      </c>
    </row>
    <row r="7">
      <c r="A7" s="13" t="inlineStr">
        <is>
          <t>Abril</t>
        </is>
      </c>
      <c r="B7" s="7" t="n">
        <v>28169553</v>
      </c>
      <c r="C7" s="7" t="n">
        <v>4225432.95</v>
      </c>
      <c r="D7" s="7" t="n">
        <v>23944120.05</v>
      </c>
      <c r="E7" s="6" t="n">
        <v>11</v>
      </c>
      <c r="F7" s="7">
        <f>D7/E7</f>
        <v/>
      </c>
    </row>
    <row r="8">
      <c r="A8" s="15" t="inlineStr">
        <is>
          <t>Mayo</t>
        </is>
      </c>
      <c r="B8" s="9" t="n">
        <v>28532211</v>
      </c>
      <c r="C8" s="9" t="n">
        <v>4279831.649999999</v>
      </c>
      <c r="D8" s="9" t="n">
        <v>24252379.35</v>
      </c>
      <c r="E8" s="8" t="n">
        <v>12</v>
      </c>
      <c r="F8" s="9">
        <f>D8/E8</f>
        <v/>
      </c>
    </row>
    <row r="9">
      <c r="A9" s="13" t="inlineStr">
        <is>
          <t>Junio</t>
        </is>
      </c>
      <c r="B9" s="7" t="n">
        <v>30226555</v>
      </c>
      <c r="C9" s="7" t="n">
        <v>4533983.25</v>
      </c>
      <c r="D9" s="7" t="n">
        <v>25692571.75</v>
      </c>
      <c r="E9" s="6" t="n">
        <v>8</v>
      </c>
      <c r="F9" s="7">
        <f>D9/E9</f>
        <v/>
      </c>
    </row>
    <row r="10">
      <c r="A10" s="15" t="inlineStr">
        <is>
          <t>Julio</t>
        </is>
      </c>
      <c r="B10" s="9" t="n">
        <v>26344714</v>
      </c>
      <c r="C10" s="9" t="n">
        <v>3951707.1</v>
      </c>
      <c r="D10" s="9" t="n">
        <v>22393006.9</v>
      </c>
      <c r="E10" s="8" t="n">
        <v>11</v>
      </c>
      <c r="F10" s="9">
        <f>D10/E10</f>
        <v/>
      </c>
    </row>
    <row r="11">
      <c r="A11" s="13" t="inlineStr">
        <is>
          <t>Agosto</t>
        </is>
      </c>
      <c r="B11" s="7" t="n">
        <v>31438017</v>
      </c>
      <c r="C11" s="7" t="n">
        <v>4715702.55</v>
      </c>
      <c r="D11" s="7" t="n">
        <v>26722314.45</v>
      </c>
      <c r="E11" s="6" t="n">
        <v>10</v>
      </c>
      <c r="F11" s="7">
        <f>D11/E11</f>
        <v/>
      </c>
    </row>
    <row r="12">
      <c r="A12" s="15" t="inlineStr">
        <is>
          <t>Septiembre</t>
        </is>
      </c>
      <c r="B12" s="9" t="n">
        <v>28142899</v>
      </c>
      <c r="C12" s="9" t="n">
        <v>4221434.85</v>
      </c>
      <c r="D12" s="9" t="n">
        <v>23921464.15</v>
      </c>
      <c r="E12" s="8" t="n">
        <v>11</v>
      </c>
      <c r="F12" s="9">
        <f>D12/E12</f>
        <v/>
      </c>
    </row>
    <row r="13">
      <c r="A13" s="13" t="inlineStr">
        <is>
          <t>Octubre</t>
        </is>
      </c>
      <c r="B13" s="7" t="n">
        <v>26702895</v>
      </c>
      <c r="C13" s="7" t="n">
        <v>4005434.25</v>
      </c>
      <c r="D13" s="7" t="n">
        <v>22697460.75</v>
      </c>
      <c r="E13" s="6" t="n">
        <v>9</v>
      </c>
      <c r="F13" s="7">
        <f>D13/E13</f>
        <v/>
      </c>
    </row>
    <row r="14">
      <c r="A14" s="15" t="inlineStr">
        <is>
          <t>Noviembre</t>
        </is>
      </c>
      <c r="B14" s="9" t="n">
        <v>29560865</v>
      </c>
      <c r="C14" s="9" t="n">
        <v>4434129.75</v>
      </c>
      <c r="D14" s="9" t="n">
        <v>25126735.25</v>
      </c>
      <c r="E14" s="8" t="n">
        <v>11</v>
      </c>
      <c r="F14" s="9">
        <f>D14/E14</f>
        <v/>
      </c>
    </row>
    <row r="15">
      <c r="A15" s="13" t="inlineStr">
        <is>
          <t>Diciembre</t>
        </is>
      </c>
      <c r="B15" s="7" t="n">
        <v>34001968</v>
      </c>
      <c r="C15" s="7" t="n">
        <v>5100295.2</v>
      </c>
      <c r="D15" s="7" t="n">
        <v>28901672.8</v>
      </c>
      <c r="E15" s="6" t="n">
        <v>9</v>
      </c>
      <c r="F15" s="7">
        <f>D15/E15</f>
        <v/>
      </c>
    </row>
    <row r="16">
      <c r="A16" s="19" t="inlineStr">
        <is>
          <t>TOTAL AÑO</t>
        </is>
      </c>
      <c r="B16" s="20">
        <f>SUM(B4:B15)</f>
        <v/>
      </c>
      <c r="C16" s="20">
        <f>SUM(C4:C15)</f>
        <v/>
      </c>
      <c r="D16" s="20">
        <f>SUM(D4:D15)</f>
        <v/>
      </c>
      <c r="E16" s="20" t="n"/>
      <c r="F16" s="20">
        <f>AVERAGE(F4:F15)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3B82F6"/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15" customWidth="1" min="1" max="1"/>
    <col width="60" customWidth="1" min="2" max="2"/>
    <col width="15" customWidth="1" min="3" max="3"/>
    <col width="15" customWidth="1" min="4" max="4"/>
  </cols>
  <sheetData>
    <row r="1" ht="35" customHeight="1">
      <c r="A1" s="1" t="inlineStr">
        <is>
          <t>GUÍA DE USO - PLANTILLA DE NÓMINA</t>
        </is>
      </c>
    </row>
    <row r="3">
      <c r="A3" s="21" t="inlineStr"/>
    </row>
    <row r="4">
      <c r="A4" s="22" t="inlineStr">
        <is>
          <t>BIENVENIDO A LA PLANTILLA DE NÓMINA PROFESIONAL</t>
        </is>
      </c>
    </row>
    <row r="5">
      <c r="A5" s="21" t="inlineStr">
        <is>
          <t>Esta plantilla ha sido diseñada para facilitar el cálculo y gestión de la nómina de su empresa.</t>
        </is>
      </c>
    </row>
    <row r="6">
      <c r="A6" s="21" t="inlineStr"/>
    </row>
    <row r="7" ht="25" customHeight="1">
      <c r="A7" s="23" t="inlineStr">
        <is>
          <t>HOJAS DEL LIBRO:</t>
        </is>
      </c>
    </row>
    <row r="8">
      <c r="A8" s="21" t="inlineStr">
        <is>
          <t>1. Nómina del Mes</t>
        </is>
      </c>
    </row>
    <row r="9">
      <c r="A9" s="21" t="inlineStr">
        <is>
          <t>2. Base Empleados</t>
        </is>
      </c>
    </row>
    <row r="10">
      <c r="A10" s="21" t="inlineStr">
        <is>
          <t>3. Configuración</t>
        </is>
      </c>
    </row>
    <row r="11">
      <c r="A11" s="21" t="inlineStr">
        <is>
          <t>4. Resumen Anual</t>
        </is>
      </c>
    </row>
    <row r="12">
      <c r="A12" s="21" t="inlineStr">
        <is>
          <t>5. Instrucciones</t>
        </is>
      </c>
    </row>
    <row r="13">
      <c r="A13" s="21" t="inlineStr"/>
    </row>
    <row r="14" ht="25" customHeight="1">
      <c r="A14" s="23" t="inlineStr">
        <is>
          <t>CÓMO USAR LA PLANTILLA:</t>
        </is>
      </c>
    </row>
    <row r="15">
      <c r="A15" s="24" t="inlineStr">
        <is>
          <t>Paso 1</t>
        </is>
      </c>
      <c r="B15" t="inlineStr">
        <is>
          <t>Actualice la información de la empresa en la hoja "Nómina del Mes"</t>
        </is>
      </c>
    </row>
    <row r="16">
      <c r="A16" s="24" t="inlineStr">
        <is>
          <t>Paso 2</t>
        </is>
      </c>
      <c r="B16" t="inlineStr">
        <is>
          <t>Verifique o actualice la base de empleados en "Base Empleados"</t>
        </is>
      </c>
    </row>
    <row r="17">
      <c r="A17" s="24" t="inlineStr">
        <is>
          <t>Paso 3</t>
        </is>
      </c>
      <c r="B17" t="inlineStr">
        <is>
          <t>Revise los porcentajes y valores en "Configuración"</t>
        </is>
      </c>
    </row>
    <row r="18">
      <c r="A18" s="24" t="inlineStr">
        <is>
          <t>Paso 4</t>
        </is>
      </c>
      <c r="B18" t="inlineStr">
        <is>
          <t>Ingrese los días trabajados y horas extra en "Nómina del Mes"</t>
        </is>
      </c>
    </row>
    <row r="19">
      <c r="A19" s="24" t="inlineStr">
        <is>
          <t>Paso 5</t>
        </is>
      </c>
      <c r="B19" t="inlineStr">
        <is>
          <t>Los cálculos se realizarán automáticamente</t>
        </is>
      </c>
    </row>
    <row r="20">
      <c r="A20" s="24" t="inlineStr">
        <is>
          <t>Paso 6</t>
        </is>
      </c>
      <c r="B20" t="inlineStr">
        <is>
          <t>Revise el resumen anual en la hoja correspondiente</t>
        </is>
      </c>
    </row>
    <row r="21">
      <c r="A21" s="21" t="inlineStr"/>
    </row>
    <row r="22" ht="25" customHeight="1">
      <c r="A22" s="23" t="inlineStr">
        <is>
          <t>CÁLCULOS AUTOMÁTICOS:</t>
        </is>
      </c>
    </row>
    <row r="23">
      <c r="A23" s="25" t="inlineStr">
        <is>
          <t>✓ Salario proporcional a días trabajados</t>
        </is>
      </c>
    </row>
    <row r="24">
      <c r="A24" s="25" t="inlineStr">
        <is>
          <t>✓ Pago de horas extra (25% adicional sobre valor hora)</t>
        </is>
      </c>
    </row>
    <row r="25">
      <c r="A25" s="25" t="inlineStr">
        <is>
          <t>✓ Deducciones de ley (Salud 4%, Pensión 4%)</t>
        </is>
      </c>
    </row>
    <row r="26">
      <c r="A26" s="25" t="inlineStr">
        <is>
          <t>✓ Retención en la fuente (para salarios superiores a $4.000.000)</t>
        </is>
      </c>
    </row>
    <row r="27">
      <c r="A27" s="25" t="inlineStr">
        <is>
          <t>✓ Cálculo de neto a pagar</t>
        </is>
      </c>
    </row>
    <row r="28">
      <c r="A28" s="21" t="inlineStr"/>
    </row>
    <row r="29" ht="25" customHeight="1">
      <c r="A29" s="23" t="inlineStr">
        <is>
          <t>CARACTERÍSTICAS DESTACADAS:</t>
        </is>
      </c>
    </row>
    <row r="30">
      <c r="A30" s="25" t="inlineStr">
        <is>
          <t>✓ Diseño profesional y fácil de usar</t>
        </is>
      </c>
    </row>
    <row r="31">
      <c r="A31" s="25" t="inlineStr">
        <is>
          <t>✓ Fórmulas protegidas contra errores</t>
        </is>
      </c>
    </row>
    <row r="32">
      <c r="A32" s="25" t="inlineStr">
        <is>
          <t>✓ Formato de moneda colombiana</t>
        </is>
      </c>
    </row>
    <row r="33">
      <c r="A33" s="25" t="inlineStr">
        <is>
          <t>✓ Colores alternados para fácil lectura</t>
        </is>
      </c>
    </row>
    <row r="34">
      <c r="A34" s="25" t="inlineStr">
        <is>
          <t>✓ Gráficos automáticos de seguimiento</t>
        </is>
      </c>
    </row>
    <row r="35">
      <c r="A35" s="25" t="inlineStr">
        <is>
          <t>✓ Totales y subtotales automáticos</t>
        </is>
      </c>
    </row>
    <row r="36">
      <c r="A36" s="21" t="inlineStr"/>
    </row>
    <row r="37" ht="25" customHeight="1">
      <c r="A37" s="23" t="inlineStr">
        <is>
          <t>NOTAS IMPORTANTES:</t>
        </is>
      </c>
    </row>
    <row r="38">
      <c r="A38" s="25" t="inlineStr">
        <is>
          <t>⚠ No elimine las fórmulas de las celdas calculadas</t>
        </is>
      </c>
    </row>
    <row r="39">
      <c r="A39" s="25" t="inlineStr">
        <is>
          <t>⚠ Mantenga actualizada la información de empleados</t>
        </is>
      </c>
    </row>
    <row r="40">
      <c r="A40" s="25" t="inlineStr">
        <is>
          <t>⚠ Revise los porcentajes de deducción periódicamente</t>
        </is>
      </c>
    </row>
    <row r="41">
      <c r="A41" s="25" t="inlineStr">
        <is>
          <t>⚠ Realice copias de seguridad mensuales</t>
        </is>
      </c>
    </row>
    <row r="42">
      <c r="A42" s="25" t="inlineStr">
        <is>
          <t>⚠ Consulte con su contador para validaciones legales</t>
        </is>
      </c>
    </row>
    <row r="43">
      <c r="A43" s="21" t="inlineStr"/>
    </row>
    <row r="44" ht="25" customHeight="1">
      <c r="A44" s="23" t="inlineStr">
        <is>
          <t>SOPORTE Y ACTUALIZACIONES:</t>
        </is>
      </c>
    </row>
    <row r="45">
      <c r="A45" s="21" t="inlineStr">
        <is>
          <t>Esta plantilla es de uso libre y gratuito.</t>
        </is>
      </c>
    </row>
    <row r="46">
      <c r="A46" s="21" t="inlineStr">
        <is>
          <t>Puede personalizarla según las necesidades de su empresa.</t>
        </is>
      </c>
    </row>
    <row r="47">
      <c r="A47" s="21" t="inlineStr">
        <is>
          <t>Se recomienda mantener una copia de respaldo del archivo original.</t>
        </is>
      </c>
    </row>
    <row r="48">
      <c r="A48" s="21" t="inlineStr"/>
    </row>
    <row r="49">
      <c r="A49" s="26" t="inlineStr">
        <is>
          <t>VERSIÓN: 1.0 | FECHA: February 2026</t>
        </is>
      </c>
    </row>
    <row r="50">
      <c r="A50" s="21" t="inlineStr"/>
    </row>
    <row r="51">
      <c r="A51" s="26" t="inlineStr">
        <is>
          <t>¡Gracias por usar nuestra plantilla de nómina!</t>
        </is>
      </c>
    </row>
  </sheetData>
  <mergeCells count="50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B15:D15"/>
    <mergeCell ref="B16:D16"/>
    <mergeCell ref="B17:D17"/>
    <mergeCell ref="B18:D18"/>
    <mergeCell ref="B19:D19"/>
    <mergeCell ref="B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2026-02-05T15:52:59Z</dcterms:created>
  <dcterms:modified xmlns:dcterms="http://purl.org/dc/terms/" xmlns:xsi="http://www.w3.org/2001/XMLSchema-instance" xsi:type="dcterms:W3CDTF">2026-02-05T15:52:59Z</dcterms:modified>
</cp:coreProperties>
</file>