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PIs Recursos Humanos" sheetId="1" state="visible" r:id="rId1"/>
    <sheet xmlns:r="http://schemas.openxmlformats.org/officeDocument/2006/relationships" name="Datos Empleados" sheetId="2" state="visible" r:id="rId2"/>
    <sheet xmlns:r="http://schemas.openxmlformats.org/officeDocument/2006/relationships" name="Indicadores Mensuales" sheetId="3" state="visible" r:id="rId3"/>
    <sheet xmlns:r="http://schemas.openxmlformats.org/officeDocument/2006/relationships" name="Instruccione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6">
    <numFmt numFmtId="164" formatCode="0.0"/>
    <numFmt numFmtId="165" formatCode="0.0&quot;%&quot;"/>
    <numFmt numFmtId="166" formatCode="+0.0;-0.0;0.0"/>
    <numFmt numFmtId="167" formatCode="yyyy-mm-dd h:mm:ss"/>
    <numFmt numFmtId="168" formatCode="DD/MM/YYYY"/>
    <numFmt numFmtId="169" formatCode="$#,##0"/>
  </numFmts>
  <fonts count="15">
    <font>
      <name val="Calibri"/>
      <family val="2"/>
      <color theme="1"/>
      <sz val="11"/>
      <scheme val="minor"/>
    </font>
    <font>
      <name val="Calibri"/>
      <b val="1"/>
      <color rgb="001E3A8A"/>
      <sz val="18"/>
    </font>
    <font>
      <name val="Calibri"/>
      <color rgb="006B7280"/>
      <sz val="11"/>
    </font>
    <font>
      <name val="Calibri"/>
      <b val="1"/>
      <color rgb="00FFFFFF"/>
      <sz val="12"/>
    </font>
    <font>
      <name val="Calibri"/>
      <b val="1"/>
      <color rgb="001E3A8A"/>
      <sz val="11"/>
    </font>
    <font>
      <name val="Calibri"/>
      <b val="1"/>
      <color rgb="001E3A8A"/>
      <sz val="10"/>
    </font>
    <font>
      <name val="Calibri"/>
      <b val="1"/>
      <sz val="14"/>
    </font>
    <font>
      <name val="Calibri"/>
      <b val="1"/>
      <color rgb="001E3A8A"/>
      <sz val="16"/>
    </font>
    <font>
      <name val="Calibri"/>
      <b val="1"/>
      <color rgb="0010B981"/>
      <sz val="14"/>
    </font>
    <font>
      <name val="Calibri"/>
      <b val="1"/>
      <color rgb="00F59E0B"/>
      <sz val="14"/>
    </font>
    <font>
      <name val="Calibri"/>
      <b val="1"/>
      <color rgb="00EF4444"/>
      <sz val="14"/>
    </font>
    <font>
      <name val="Calibri"/>
      <b val="1"/>
      <color rgb="001E3A8A"/>
      <sz val="14"/>
    </font>
    <font>
      <name val="Calibri"/>
      <color rgb="001F2937"/>
      <sz val="10"/>
    </font>
    <font>
      <name val="Calibri"/>
      <b val="1"/>
      <color rgb="00059669"/>
      <sz val="11"/>
    </font>
    <font>
      <name val="Calibri"/>
      <b val="1"/>
      <color rgb="003B82F6"/>
      <sz val="11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</borders>
  <cellStyleXfs count="1">
    <xf numFmtId="0" fontId="0" fillId="0" borderId="0"/>
  </cellStyleXfs>
  <cellXfs count="37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left" vertical="center" wrapText="1"/>
    </xf>
    <xf numFmtId="164" fontId="5" fillId="0" borderId="1" applyAlignment="1" pivotButton="0" quotePrefix="0" xfId="0">
      <alignment horizontal="center" vertical="center" wrapText="1"/>
    </xf>
    <xf numFmtId="165" fontId="5" fillId="0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166" fontId="5" fillId="0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left" vertical="center" wrapText="1"/>
    </xf>
    <xf numFmtId="164" fontId="5" fillId="3" borderId="1" applyAlignment="1" pivotButton="0" quotePrefix="0" xfId="0">
      <alignment horizontal="center" vertical="center" wrapText="1"/>
    </xf>
    <xf numFmtId="165" fontId="5" fillId="3" borderId="1" applyAlignment="1" pivotButton="0" quotePrefix="0" xfId="0">
      <alignment horizontal="center" vertical="center" wrapText="1"/>
    </xf>
    <xf numFmtId="0" fontId="6" fillId="3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center" vertical="center" wrapText="1"/>
    </xf>
    <xf numFmtId="166" fontId="5" fillId="3" borderId="1" applyAlignment="1" pivotButton="0" quotePrefix="0" xfId="0">
      <alignment horizontal="center" vertical="center" wrapText="1"/>
    </xf>
    <xf numFmtId="0" fontId="7" fillId="0" borderId="0" applyAlignment="1" pivotButton="0" quotePrefix="0" xfId="0">
      <alignment horizontal="left" vertical="center" wrapText="1"/>
    </xf>
    <xf numFmtId="0" fontId="4" fillId="0" borderId="0" pivotButton="0" quotePrefix="0" xfId="0"/>
    <xf numFmtId="0" fontId="8" fillId="0" borderId="0" applyAlignment="1" pivotButton="0" quotePrefix="0" xfId="0">
      <alignment horizontal="center" vertical="center" wrapText="1"/>
    </xf>
    <xf numFmtId="0" fontId="9" fillId="0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center" wrapText="1"/>
    </xf>
    <xf numFmtId="165" fontId="11" fillId="0" borderId="0" applyAlignment="1" pivotButton="0" quotePrefix="0" xfId="0">
      <alignment horizontal="center" vertical="center" wrapText="1"/>
    </xf>
    <xf numFmtId="0" fontId="7" fillId="0" borderId="0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left" vertical="center" wrapText="1"/>
    </xf>
    <xf numFmtId="168" fontId="0" fillId="3" borderId="1" applyAlignment="1" pivotButton="0" quotePrefix="0" xfId="0">
      <alignment horizontal="center" vertical="center" wrapText="1"/>
    </xf>
    <xf numFmtId="169" fontId="0" fillId="3" borderId="1" applyAlignment="1" pivotButton="0" quotePrefix="0" xfId="0">
      <alignment horizontal="right" vertical="center"/>
    </xf>
    <xf numFmtId="0" fontId="0" fillId="0" borderId="1" applyAlignment="1" pivotButton="0" quotePrefix="0" xfId="0">
      <alignment horizontal="left" vertical="center" wrapText="1"/>
    </xf>
    <xf numFmtId="168" fontId="0" fillId="0" borderId="1" applyAlignment="1" pivotButton="0" quotePrefix="0" xfId="0">
      <alignment horizontal="center" vertical="center" wrapText="1"/>
    </xf>
    <xf numFmtId="169" fontId="0" fillId="0" borderId="1" applyAlignment="1" pivotButton="0" quotePrefix="0" xfId="0">
      <alignment horizontal="right" vertical="center"/>
    </xf>
    <xf numFmtId="0" fontId="4" fillId="0" borderId="0" applyAlignment="1" pivotButton="0" quotePrefix="0" xfId="0">
      <alignment horizontal="left" vertical="center" wrapText="1"/>
    </xf>
    <xf numFmtId="0" fontId="12" fillId="3" borderId="1" applyAlignment="1" pivotButton="0" quotePrefix="0" xfId="0">
      <alignment horizontal="center" vertical="center" wrapText="1"/>
    </xf>
    <xf numFmtId="0" fontId="12" fillId="0" borderId="1" applyAlignment="1" pivotButton="0" quotePrefix="0" xfId="0">
      <alignment horizontal="center" vertical="center" wrapText="1"/>
    </xf>
    <xf numFmtId="0" fontId="0" fillId="0" borderId="1" pivotButton="0" quotePrefix="0" xfId="0"/>
    <xf numFmtId="0" fontId="11" fillId="4" borderId="1" applyAlignment="1" pivotButton="0" quotePrefix="0" xfId="0">
      <alignment horizontal="left" vertical="center" wrapText="1"/>
    </xf>
    <xf numFmtId="0" fontId="12" fillId="0" borderId="1" applyAlignment="1" pivotButton="0" quotePrefix="0" xfId="0">
      <alignment horizontal="left" vertical="center" wrapText="1"/>
    </xf>
    <xf numFmtId="0" fontId="13" fillId="0" borderId="1" applyAlignment="1" pivotButton="0" quotePrefix="0" xfId="0">
      <alignment horizontal="left" vertical="center" wrapText="1"/>
    </xf>
    <xf numFmtId="0" fontId="14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3">
    <dxf>
      <font>
        <b val="1"/>
        <color rgb="00FFFFFF"/>
      </font>
      <fill>
        <patternFill patternType="solid">
          <fgColor rgb="0010B981"/>
          <bgColor rgb="0010B981"/>
        </patternFill>
      </fill>
    </dxf>
    <dxf>
      <font>
        <b val="1"/>
        <color rgb="00FFFFFF"/>
      </font>
      <fill>
        <patternFill patternType="solid">
          <fgColor rgb="00F59E0B"/>
          <bgColor rgb="00F59E0B"/>
        </patternFill>
      </fill>
    </dxf>
    <dxf>
      <font>
        <b val="1"/>
        <color rgb="00FFFFFF"/>
      </font>
      <fill>
        <patternFill patternType="solid">
          <fgColor rgb="00EF4444"/>
          <bgColor rgb="00EF4444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Evolución Rotación y Ausentismo</a:t>
            </a:r>
          </a:p>
        </rich>
      </tx>
    </title>
    <plotArea>
      <lineChart>
        <grouping val="standard"/>
        <ser>
          <idx val="0"/>
          <order val="0"/>
          <tx>
            <strRef>
              <f>'Indicadores Mensuales'!B3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'Indicadores Mensuales'!$A$4:$A$15</f>
            </numRef>
          </cat>
          <val>
            <numRef>
              <f>'Indicadores Mensuales'!$B$4:$B$15</f>
            </numRef>
          </val>
        </ser>
        <ser>
          <idx val="1"/>
          <order val="1"/>
          <tx>
            <strRef>
              <f>'Indicadores Mensuales'!C3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'Indicadores Mensuales'!$A$4:$A$15</f>
            </numRef>
          </cat>
          <val>
            <numRef>
              <f>'Indicadores Mensuales'!$C$4:$C$15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Mes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Porcentaje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1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Contrataciones vs Desvinculaciones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'Indicadores Mensuales'!F3</f>
            </strRef>
          </tx>
          <spPr>
            <a:ln xmlns:a="http://schemas.openxmlformats.org/drawingml/2006/main">
              <a:prstDash val="solid"/>
            </a:ln>
          </spPr>
          <cat>
            <numRef>
              <f>'Indicadores Mensuales'!$A$4:$A$15</f>
            </numRef>
          </cat>
          <val>
            <numRef>
              <f>'Indicadores Mensuales'!$F$4:$F$15</f>
            </numRef>
          </val>
        </ser>
        <ser>
          <idx val="1"/>
          <order val="1"/>
          <tx>
            <strRef>
              <f>'Indicadores Mensuales'!G3</f>
            </strRef>
          </tx>
          <spPr>
            <a:ln xmlns:a="http://schemas.openxmlformats.org/drawingml/2006/main">
              <a:prstDash val="solid"/>
            </a:ln>
          </spPr>
          <cat>
            <numRef>
              <f>'Indicadores Mensuales'!$A$4:$A$15</f>
            </numRef>
          </cat>
          <val>
            <numRef>
              <f>'Indicadores Mensuales'!$G$4:$G$15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Mes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Cantidad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9</col>
      <colOff>0</colOff>
      <row>2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9</col>
      <colOff>0</colOff>
      <row>19</row>
      <rowOff>0</rowOff>
    </from>
    <ext cx="720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1"/>
  <sheetViews>
    <sheetView workbookViewId="0">
      <selection activeCell="A1" sqref="A1"/>
    </sheetView>
  </sheetViews>
  <sheetFormatPr baseColWidth="8" defaultRowHeight="15"/>
  <cols>
    <col width="30" customWidth="1" min="1" max="1"/>
    <col width="14" customWidth="1" min="2" max="2"/>
    <col width="14" customWidth="1" min="3" max="3"/>
    <col width="16" customWidth="1" min="4" max="4"/>
    <col width="12" customWidth="1" min="5" max="5"/>
    <col width="18" customWidth="1" min="6" max="6"/>
    <col width="16" customWidth="1" min="7" max="7"/>
    <col width="14" customWidth="1" min="8" max="8"/>
  </cols>
  <sheetData>
    <row r="1">
      <c r="A1" s="1" t="inlineStr">
        <is>
          <t>DASHBOARD KPIs - RECURSOS HUMANOS</t>
        </is>
      </c>
    </row>
    <row r="2">
      <c r="A2" s="2" t="inlineStr">
        <is>
          <t>Período: January 2026</t>
        </is>
      </c>
    </row>
    <row r="4">
      <c r="A4" s="3" t="inlineStr">
        <is>
          <t>INDICADOR CLAVE</t>
        </is>
      </c>
      <c r="B4" s="3" t="inlineStr">
        <is>
          <t>VALOR ACTUAL</t>
        </is>
      </c>
      <c r="C4" s="3" t="inlineStr">
        <is>
          <t>OBJETIVO</t>
        </is>
      </c>
      <c r="D4" s="3" t="inlineStr">
        <is>
          <t>CUMPLIMIENTO %</t>
        </is>
      </c>
      <c r="E4" s="3" t="inlineStr">
        <is>
          <t>TENDENCIA</t>
        </is>
      </c>
      <c r="F4" s="3" t="inlineStr">
        <is>
          <t>ESTADO</t>
        </is>
      </c>
      <c r="G4" s="3" t="inlineStr">
        <is>
          <t>MES ANTERIOR</t>
        </is>
      </c>
      <c r="H4" s="3" t="inlineStr">
        <is>
          <t>VARIACIÓN</t>
        </is>
      </c>
    </row>
    <row r="5">
      <c r="A5" s="4" t="inlineStr">
        <is>
          <t>Tasa de Rotación</t>
        </is>
      </c>
      <c r="B5" s="5" t="n">
        <v>8.5</v>
      </c>
      <c r="C5" s="5" t="n">
        <v>10</v>
      </c>
      <c r="D5" s="6">
        <f>B5/C5*100</f>
        <v/>
      </c>
      <c r="E5" s="7" t="inlineStr">
        <is>
          <t>↓</t>
        </is>
      </c>
      <c r="F5" s="8">
        <f>IF(D5&gt;=100,"✓ Cumplido",IF(D5&gt;=80,"⚠ En Progreso","✗ No Cumplido"))</f>
        <v/>
      </c>
      <c r="G5" s="5" t="n">
        <v>9.199999999999999</v>
      </c>
      <c r="H5" s="9">
        <f>B5-G5</f>
        <v/>
      </c>
    </row>
    <row r="6">
      <c r="A6" s="10" t="inlineStr">
        <is>
          <t>Tasa de Ausentismo</t>
        </is>
      </c>
      <c r="B6" s="11" t="n">
        <v>3.2</v>
      </c>
      <c r="C6" s="11" t="n">
        <v>5</v>
      </c>
      <c r="D6" s="12">
        <f>B6/C6*100</f>
        <v/>
      </c>
      <c r="E6" s="13" t="inlineStr">
        <is>
          <t>↓</t>
        </is>
      </c>
      <c r="F6" s="14">
        <f>IF(D6&gt;=100,"✓ Cumplido",IF(D6&gt;=80,"⚠ En Progreso","✗ No Cumplido"))</f>
        <v/>
      </c>
      <c r="G6" s="11" t="n">
        <v>4.1</v>
      </c>
      <c r="H6" s="15">
        <f>B6-G6</f>
        <v/>
      </c>
    </row>
    <row r="7">
      <c r="A7" s="4" t="inlineStr">
        <is>
          <t>Satisfacción Laboral</t>
        </is>
      </c>
      <c r="B7" s="5" t="n">
        <v>82</v>
      </c>
      <c r="C7" s="5" t="n">
        <v>85</v>
      </c>
      <c r="D7" s="6">
        <f>B7/C7*100</f>
        <v/>
      </c>
      <c r="E7" s="7" t="inlineStr">
        <is>
          <t>↑</t>
        </is>
      </c>
      <c r="F7" s="8">
        <f>IF(D7&gt;=100,"✓ Cumplido",IF(D7&gt;=80,"⚠ En Progreso","✗ No Cumplido"))</f>
        <v/>
      </c>
      <c r="G7" s="5" t="n">
        <v>78</v>
      </c>
      <c r="H7" s="9">
        <f>B7-G7</f>
        <v/>
      </c>
    </row>
    <row r="8">
      <c r="A8" s="10" t="inlineStr">
        <is>
          <t>Tiempo Medio Contratación (días)</t>
        </is>
      </c>
      <c r="B8" s="11" t="n">
        <v>28</v>
      </c>
      <c r="C8" s="11" t="n">
        <v>30</v>
      </c>
      <c r="D8" s="12">
        <f>C8/B8*100</f>
        <v/>
      </c>
      <c r="E8" s="13" t="inlineStr">
        <is>
          <t>↓</t>
        </is>
      </c>
      <c r="F8" s="14">
        <f>IF(D8&gt;=100,"✓ Cumplido",IF(D8&gt;=80,"⚠ En Progreso","✗ No Cumplido"))</f>
        <v/>
      </c>
      <c r="G8" s="11" t="n">
        <v>32</v>
      </c>
      <c r="H8" s="15">
        <f>B8-G8</f>
        <v/>
      </c>
    </row>
    <row r="9">
      <c r="A9" s="4" t="inlineStr">
        <is>
          <t>Índice de Productividad</t>
        </is>
      </c>
      <c r="B9" s="5" t="n">
        <v>92</v>
      </c>
      <c r="C9" s="5" t="n">
        <v>90</v>
      </c>
      <c r="D9" s="6">
        <f>B9/C9*100</f>
        <v/>
      </c>
      <c r="E9" s="7" t="inlineStr">
        <is>
          <t>↑</t>
        </is>
      </c>
      <c r="F9" s="8">
        <f>IF(D9&gt;=100,"✓ Cumplido",IF(D9&gt;=80,"⚠ En Progreso","✗ No Cumplido"))</f>
        <v/>
      </c>
      <c r="G9" s="5" t="n">
        <v>88</v>
      </c>
      <c r="H9" s="9">
        <f>B9-G9</f>
        <v/>
      </c>
    </row>
    <row r="10">
      <c r="A10" s="10" t="inlineStr">
        <is>
          <t>Tasa de Retención Talento</t>
        </is>
      </c>
      <c r="B10" s="11" t="n">
        <v>94</v>
      </c>
      <c r="C10" s="11" t="n">
        <v>95</v>
      </c>
      <c r="D10" s="12">
        <f>B10/C10*100</f>
        <v/>
      </c>
      <c r="E10" s="13" t="inlineStr">
        <is>
          <t>↑</t>
        </is>
      </c>
      <c r="F10" s="14">
        <f>IF(D10&gt;=100,"✓ Cumplido",IF(D10&gt;=80,"⚠ En Progreso","✗ No Cumplido"))</f>
        <v/>
      </c>
      <c r="G10" s="11" t="n">
        <v>91</v>
      </c>
      <c r="H10" s="15">
        <f>B10-G10</f>
        <v/>
      </c>
    </row>
    <row r="11">
      <c r="A11" s="4" t="inlineStr">
        <is>
          <t>Cumplimiento Capacitación</t>
        </is>
      </c>
      <c r="B11" s="5" t="n">
        <v>76</v>
      </c>
      <c r="C11" s="5" t="n">
        <v>80</v>
      </c>
      <c r="D11" s="6">
        <f>B11/C11*100</f>
        <v/>
      </c>
      <c r="E11" s="7" t="inlineStr">
        <is>
          <t>↑</t>
        </is>
      </c>
      <c r="F11" s="8">
        <f>IF(D11&gt;=100,"✓ Cumplido",IF(D11&gt;=80,"⚠ En Progreso","✗ No Cumplido"))</f>
        <v/>
      </c>
      <c r="G11" s="5" t="n">
        <v>72</v>
      </c>
      <c r="H11" s="9">
        <f>B11-G11</f>
        <v/>
      </c>
    </row>
    <row r="12">
      <c r="A12" s="10" t="inlineStr">
        <is>
          <t>Ratio Costo Laboral</t>
        </is>
      </c>
      <c r="B12" s="11" t="n">
        <v>38</v>
      </c>
      <c r="C12" s="11" t="n">
        <v>40</v>
      </c>
      <c r="D12" s="12">
        <f>C12/B12*100</f>
        <v/>
      </c>
      <c r="E12" s="13" t="inlineStr">
        <is>
          <t>↓</t>
        </is>
      </c>
      <c r="F12" s="14">
        <f>IF(D12&gt;=100,"✓ Cumplido",IF(D12&gt;=80,"⚠ En Progreso","✗ No Cumplido"))</f>
        <v/>
      </c>
      <c r="G12" s="11" t="n">
        <v>39</v>
      </c>
      <c r="H12" s="15">
        <f>B12-G12</f>
        <v/>
      </c>
    </row>
    <row r="13">
      <c r="A13" s="4" t="inlineStr">
        <is>
          <t>Índice Compromiso</t>
        </is>
      </c>
      <c r="B13" s="5" t="n">
        <v>88</v>
      </c>
      <c r="C13" s="5" t="n">
        <v>85</v>
      </c>
      <c r="D13" s="6">
        <f>B13/C13*100</f>
        <v/>
      </c>
      <c r="E13" s="7" t="inlineStr">
        <is>
          <t>↑</t>
        </is>
      </c>
      <c r="F13" s="8">
        <f>IF(D13&gt;=100,"✓ Cumplido",IF(D13&gt;=80,"⚠ En Progreso","✗ No Cumplido"))</f>
        <v/>
      </c>
      <c r="G13" s="5" t="n">
        <v>85</v>
      </c>
      <c r="H13" s="9">
        <f>B13-G13</f>
        <v/>
      </c>
    </row>
    <row r="14">
      <c r="A14" s="10" t="inlineStr">
        <is>
          <t>Tasa Promoción Interna</t>
        </is>
      </c>
      <c r="B14" s="11" t="n">
        <v>15</v>
      </c>
      <c r="C14" s="11" t="n">
        <v>20</v>
      </c>
      <c r="D14" s="12">
        <f>B14/C14*100</f>
        <v/>
      </c>
      <c r="E14" s="13" t="inlineStr">
        <is>
          <t>↑</t>
        </is>
      </c>
      <c r="F14" s="14">
        <f>IF(D14&gt;=100,"✓ Cumplido",IF(D14&gt;=80,"⚠ En Progreso","✗ No Cumplido"))</f>
        <v/>
      </c>
      <c r="G14" s="11" t="n">
        <v>12</v>
      </c>
      <c r="H14" s="15">
        <f>B14-G14</f>
        <v/>
      </c>
    </row>
    <row r="17">
      <c r="A17" s="16" t="inlineStr">
        <is>
          <t>RESUMEN EJECUTIVO</t>
        </is>
      </c>
    </row>
    <row r="18">
      <c r="A18" s="17" t="inlineStr">
        <is>
          <t>Total KPIs Cumplidos:</t>
        </is>
      </c>
      <c r="E18" s="18">
        <f>COUNTIF(F5:F14,"✓ Cumplido")</f>
        <v/>
      </c>
    </row>
    <row r="19">
      <c r="A19" s="17" t="inlineStr">
        <is>
          <t>Total KPIs en Progreso:</t>
        </is>
      </c>
      <c r="E19" s="19">
        <f>COUNTIF(F5:F14,"⚠ En Progreso")</f>
        <v/>
      </c>
    </row>
    <row r="20">
      <c r="A20" s="17" t="inlineStr">
        <is>
          <t>Total KPIs No Cumplidos:</t>
        </is>
      </c>
      <c r="E20" s="20">
        <f>COUNTIF(F5:F14,"✗ No Cumplido")</f>
        <v/>
      </c>
    </row>
    <row r="21">
      <c r="A21" s="17" t="inlineStr">
        <is>
          <t>Porcentaje Cumplimiento Global:</t>
        </is>
      </c>
      <c r="E21" s="21">
        <f>AVERAGE(D5:D14)</f>
        <v/>
      </c>
    </row>
  </sheetData>
  <mergeCells count="7">
    <mergeCell ref="A1:H1"/>
    <mergeCell ref="A2:H2"/>
    <mergeCell ref="A17:D17"/>
    <mergeCell ref="A18:D18"/>
    <mergeCell ref="A19:D19"/>
    <mergeCell ref="A20:D20"/>
    <mergeCell ref="A21:D21"/>
  </mergeCells>
  <conditionalFormatting sqref="F5:F14">
    <cfRule type="expression" priority="1" dxfId="0">
      <formula>$D5&gt;=100</formula>
    </cfRule>
    <cfRule type="expression" priority="2" dxfId="1">
      <formula>AND($D5&gt;=80,$D5&lt;100)</formula>
    </cfRule>
    <cfRule type="expression" priority="3" dxfId="2">
      <formula>$D5&lt;80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53"/>
  <sheetViews>
    <sheetView workbookViewId="0">
      <selection activeCell="A1" sqref="A1"/>
    </sheetView>
  </sheetViews>
  <sheetFormatPr baseColWidth="8" defaultRowHeight="15"/>
  <cols>
    <col width="10" customWidth="1" min="1" max="1"/>
    <col width="25" customWidth="1" min="2" max="2"/>
    <col width="16" customWidth="1" min="3" max="3"/>
    <col width="16" customWidth="1" min="4" max="4"/>
    <col width="14" customWidth="1" min="5" max="5"/>
    <col width="14" customWidth="1" min="6" max="6"/>
    <col width="14" customWidth="1" min="7" max="7"/>
    <col width="14" customWidth="1" min="8" max="8"/>
    <col width="18" customWidth="1" min="9" max="9"/>
    <col width="18" customWidth="1" min="10" max="10"/>
  </cols>
  <sheetData>
    <row r="1">
      <c r="A1" s="22" t="inlineStr">
        <is>
          <t>BASE DE DATOS - EMPLEADOS</t>
        </is>
      </c>
    </row>
    <row r="3">
      <c r="A3" s="3" t="inlineStr">
        <is>
          <t>ID</t>
        </is>
      </c>
      <c r="B3" s="3" t="inlineStr">
        <is>
          <t>Nombre Completo</t>
        </is>
      </c>
      <c r="C3" s="3" t="inlineStr">
        <is>
          <t>Departamento</t>
        </is>
      </c>
      <c r="D3" s="3" t="inlineStr">
        <is>
          <t>Cargo</t>
        </is>
      </c>
      <c r="E3" s="3" t="inlineStr">
        <is>
          <t>Fecha Ingreso</t>
        </is>
      </c>
      <c r="F3" s="3" t="inlineStr">
        <is>
          <t>Salario</t>
        </is>
      </c>
      <c r="G3" s="3" t="inlineStr">
        <is>
          <t>Estado</t>
        </is>
      </c>
      <c r="H3" s="3" t="inlineStr">
        <is>
          <t>Días Ausencia</t>
        </is>
      </c>
      <c r="I3" s="3" t="inlineStr">
        <is>
          <t>Evaluación Desempeño</t>
        </is>
      </c>
      <c r="J3" s="3" t="inlineStr">
        <is>
          <t>Horas Capacitación</t>
        </is>
      </c>
    </row>
    <row r="4">
      <c r="A4" s="14" t="inlineStr">
        <is>
          <t>EMP001</t>
        </is>
      </c>
      <c r="B4" s="23" t="inlineStr">
        <is>
          <t>Cristina Prieto</t>
        </is>
      </c>
      <c r="C4" s="14" t="inlineStr">
        <is>
          <t>Operaciones</t>
        </is>
      </c>
      <c r="D4" s="14" t="inlineStr">
        <is>
          <t>Analista</t>
        </is>
      </c>
      <c r="E4" s="24" t="n">
        <v>43211.7427367876</v>
      </c>
      <c r="F4" s="25" t="n">
        <v>96591</v>
      </c>
      <c r="G4" s="14" t="inlineStr">
        <is>
          <t>Activo</t>
        </is>
      </c>
      <c r="H4" s="14" t="n">
        <v>7</v>
      </c>
      <c r="I4" s="14" t="n">
        <v>86</v>
      </c>
      <c r="J4" s="14" t="n">
        <v>19</v>
      </c>
    </row>
    <row r="5">
      <c r="A5" s="8" t="inlineStr">
        <is>
          <t>EMP002</t>
        </is>
      </c>
      <c r="B5" s="26" t="inlineStr">
        <is>
          <t>Manuel Herrera</t>
        </is>
      </c>
      <c r="C5" s="8" t="inlineStr">
        <is>
          <t>Administración</t>
        </is>
      </c>
      <c r="D5" s="8" t="inlineStr">
        <is>
          <t>Ejecutivo</t>
        </is>
      </c>
      <c r="E5" s="27" t="n">
        <v>43424.74273679308</v>
      </c>
      <c r="F5" s="28" t="n">
        <v>26297</v>
      </c>
      <c r="G5" s="8" t="inlineStr">
        <is>
          <t>Vacaciones</t>
        </is>
      </c>
      <c r="H5" s="8" t="n">
        <v>13</v>
      </c>
      <c r="I5" s="8" t="n">
        <v>78</v>
      </c>
      <c r="J5" s="8" t="n">
        <v>60</v>
      </c>
    </row>
    <row r="6">
      <c r="A6" s="14" t="inlineStr">
        <is>
          <t>EMP003</t>
        </is>
      </c>
      <c r="B6" s="23" t="inlineStr">
        <is>
          <t>Pedro Fernández</t>
        </is>
      </c>
      <c r="C6" s="14" t="inlineStr">
        <is>
          <t>Legal</t>
        </is>
      </c>
      <c r="D6" s="14" t="inlineStr">
        <is>
          <t>Supervisor</t>
        </is>
      </c>
      <c r="E6" s="24" t="n">
        <v>45001.7427367962</v>
      </c>
      <c r="F6" s="25" t="n">
        <v>34939</v>
      </c>
      <c r="G6" s="14" t="inlineStr">
        <is>
          <t>Vacaciones</t>
        </is>
      </c>
      <c r="H6" s="14" t="n">
        <v>5</v>
      </c>
      <c r="I6" s="14" t="n">
        <v>78</v>
      </c>
      <c r="J6" s="14" t="n">
        <v>78</v>
      </c>
    </row>
    <row r="7">
      <c r="A7" s="8" t="inlineStr">
        <is>
          <t>EMP004</t>
        </is>
      </c>
      <c r="B7" s="26" t="inlineStr">
        <is>
          <t>Elena Jiménez</t>
        </is>
      </c>
      <c r="C7" s="8" t="inlineStr">
        <is>
          <t>Ventas</t>
        </is>
      </c>
      <c r="D7" s="8" t="inlineStr">
        <is>
          <t>Coordinador</t>
        </is>
      </c>
      <c r="E7" s="27" t="n">
        <v>43434.74273680064</v>
      </c>
      <c r="F7" s="28" t="n">
        <v>83679</v>
      </c>
      <c r="G7" s="8" t="inlineStr">
        <is>
          <t>Activo</t>
        </is>
      </c>
      <c r="H7" s="8" t="n">
        <v>8</v>
      </c>
      <c r="I7" s="8" t="n">
        <v>66</v>
      </c>
      <c r="J7" s="8" t="n">
        <v>58</v>
      </c>
    </row>
    <row r="8">
      <c r="A8" s="14" t="inlineStr">
        <is>
          <t>EMP005</t>
        </is>
      </c>
      <c r="B8" s="23" t="inlineStr">
        <is>
          <t>Laura Sánchez</t>
        </is>
      </c>
      <c r="C8" s="14" t="inlineStr">
        <is>
          <t>IT</t>
        </is>
      </c>
      <c r="D8" s="14" t="inlineStr">
        <is>
          <t>Coordinador</t>
        </is>
      </c>
      <c r="E8" s="24" t="n">
        <v>43825.74273680405</v>
      </c>
      <c r="F8" s="25" t="n">
        <v>102247</v>
      </c>
      <c r="G8" s="14" t="inlineStr">
        <is>
          <t>Activo</t>
        </is>
      </c>
      <c r="H8" s="14" t="n">
        <v>14</v>
      </c>
      <c r="I8" s="14" t="n">
        <v>94</v>
      </c>
      <c r="J8" s="14" t="n">
        <v>56</v>
      </c>
    </row>
    <row r="9">
      <c r="A9" s="8" t="inlineStr">
        <is>
          <t>EMP006</t>
        </is>
      </c>
      <c r="B9" s="26" t="inlineStr">
        <is>
          <t>Carlos Rodríguez</t>
        </is>
      </c>
      <c r="C9" s="8" t="inlineStr">
        <is>
          <t>Marketing</t>
        </is>
      </c>
      <c r="D9" s="8" t="inlineStr">
        <is>
          <t>Gerente</t>
        </is>
      </c>
      <c r="E9" s="27" t="n">
        <v>44022.74273680785</v>
      </c>
      <c r="F9" s="28" t="n">
        <v>30961</v>
      </c>
      <c r="G9" s="8" t="inlineStr">
        <is>
          <t>Activo</t>
        </is>
      </c>
      <c r="H9" s="8" t="n">
        <v>11</v>
      </c>
      <c r="I9" s="8" t="n">
        <v>79</v>
      </c>
      <c r="J9" s="8" t="n">
        <v>18</v>
      </c>
    </row>
    <row r="10">
      <c r="A10" s="14" t="inlineStr">
        <is>
          <t>EMP007</t>
        </is>
      </c>
      <c r="B10" s="23" t="inlineStr">
        <is>
          <t>Fernando Rubio</t>
        </is>
      </c>
      <c r="C10" s="14" t="inlineStr">
        <is>
          <t>Ventas</t>
        </is>
      </c>
      <c r="D10" s="14" t="inlineStr">
        <is>
          <t>Gerente</t>
        </is>
      </c>
      <c r="E10" s="24" t="n">
        <v>44609.74273681075</v>
      </c>
      <c r="F10" s="25" t="n">
        <v>29096</v>
      </c>
      <c r="G10" s="14" t="inlineStr">
        <is>
          <t>Activo</t>
        </is>
      </c>
      <c r="H10" s="14" t="n">
        <v>15</v>
      </c>
      <c r="I10" s="14" t="n">
        <v>69</v>
      </c>
      <c r="J10" s="14" t="n">
        <v>7</v>
      </c>
    </row>
    <row r="11">
      <c r="A11" s="8" t="inlineStr">
        <is>
          <t>EMP008</t>
        </is>
      </c>
      <c r="B11" s="26" t="inlineStr">
        <is>
          <t>Antonio Ramírez</t>
        </is>
      </c>
      <c r="C11" s="8" t="inlineStr">
        <is>
          <t>Administración</t>
        </is>
      </c>
      <c r="D11" s="8" t="inlineStr">
        <is>
          <t>Especialista</t>
        </is>
      </c>
      <c r="E11" s="27" t="n">
        <v>45997.74273681483</v>
      </c>
      <c r="F11" s="28" t="n">
        <v>86569</v>
      </c>
      <c r="G11" s="8" t="inlineStr">
        <is>
          <t>Activo</t>
        </is>
      </c>
      <c r="H11" s="8" t="n">
        <v>4</v>
      </c>
      <c r="I11" s="8" t="n">
        <v>75</v>
      </c>
      <c r="J11" s="8" t="n">
        <v>3</v>
      </c>
    </row>
    <row r="12">
      <c r="A12" s="14" t="inlineStr">
        <is>
          <t>EMP009</t>
        </is>
      </c>
      <c r="B12" s="23" t="inlineStr">
        <is>
          <t>Alberto Delgado</t>
        </is>
      </c>
      <c r="C12" s="14" t="inlineStr">
        <is>
          <t>Marketing</t>
        </is>
      </c>
      <c r="D12" s="14" t="inlineStr">
        <is>
          <t>Analista</t>
        </is>
      </c>
      <c r="E12" s="24" t="n">
        <v>43357.74273681779</v>
      </c>
      <c r="F12" s="25" t="n">
        <v>109941</v>
      </c>
      <c r="G12" s="14" t="inlineStr">
        <is>
          <t>Activo</t>
        </is>
      </c>
      <c r="H12" s="14" t="n">
        <v>4</v>
      </c>
      <c r="I12" s="14" t="n">
        <v>76</v>
      </c>
      <c r="J12" s="14" t="n">
        <v>24</v>
      </c>
    </row>
    <row r="13">
      <c r="A13" s="8" t="inlineStr">
        <is>
          <t>EMP010</t>
        </is>
      </c>
      <c r="B13" s="26" t="inlineStr">
        <is>
          <t>José Torres</t>
        </is>
      </c>
      <c r="C13" s="8" t="inlineStr">
        <is>
          <t>Ventas</t>
        </is>
      </c>
      <c r="D13" s="8" t="inlineStr">
        <is>
          <t>Especialista</t>
        </is>
      </c>
      <c r="E13" s="27" t="n">
        <v>43491.74273682127</v>
      </c>
      <c r="F13" s="28" t="n">
        <v>81200</v>
      </c>
      <c r="G13" s="8" t="inlineStr">
        <is>
          <t>Activo</t>
        </is>
      </c>
      <c r="H13" s="8" t="n">
        <v>2</v>
      </c>
      <c r="I13" s="8" t="n">
        <v>97</v>
      </c>
      <c r="J13" s="8" t="n">
        <v>48</v>
      </c>
    </row>
    <row r="14">
      <c r="A14" s="14" t="inlineStr">
        <is>
          <t>EMP011</t>
        </is>
      </c>
      <c r="B14" s="23" t="inlineStr">
        <is>
          <t>Diego Moreno</t>
        </is>
      </c>
      <c r="C14" s="14" t="inlineStr">
        <is>
          <t>IT</t>
        </is>
      </c>
      <c r="D14" s="14" t="inlineStr">
        <is>
          <t>Asistente</t>
        </is>
      </c>
      <c r="E14" s="24" t="n">
        <v>43939.74273682405</v>
      </c>
      <c r="F14" s="25" t="n">
        <v>92297</v>
      </c>
      <c r="G14" s="14" t="inlineStr">
        <is>
          <t>Licencia</t>
        </is>
      </c>
      <c r="H14" s="14" t="n">
        <v>8</v>
      </c>
      <c r="I14" s="14" t="n">
        <v>72</v>
      </c>
      <c r="J14" s="14" t="n">
        <v>14</v>
      </c>
    </row>
    <row r="15">
      <c r="A15" s="8" t="inlineStr">
        <is>
          <t>EMP012</t>
        </is>
      </c>
      <c r="B15" s="26" t="inlineStr">
        <is>
          <t>Rosa Vega</t>
        </is>
      </c>
      <c r="C15" s="8" t="inlineStr">
        <is>
          <t>RRHH</t>
        </is>
      </c>
      <c r="D15" s="8" t="inlineStr">
        <is>
          <t>Analista</t>
        </is>
      </c>
      <c r="E15" s="27" t="n">
        <v>43713.74273682851</v>
      </c>
      <c r="F15" s="28" t="n">
        <v>42309</v>
      </c>
      <c r="G15" s="8" t="inlineStr">
        <is>
          <t>Activo</t>
        </is>
      </c>
      <c r="H15" s="8" t="n">
        <v>13</v>
      </c>
      <c r="I15" s="8" t="n">
        <v>98</v>
      </c>
      <c r="J15" s="8" t="n">
        <v>53</v>
      </c>
    </row>
    <row r="16">
      <c r="A16" s="14" t="inlineStr">
        <is>
          <t>EMP013</t>
        </is>
      </c>
      <c r="B16" s="23" t="inlineStr">
        <is>
          <t>Patricia Núñez</t>
        </is>
      </c>
      <c r="C16" s="14" t="inlineStr">
        <is>
          <t>Ventas</t>
        </is>
      </c>
      <c r="D16" s="14" t="inlineStr">
        <is>
          <t>Especialista</t>
        </is>
      </c>
      <c r="E16" s="24" t="n">
        <v>42577.74273683148</v>
      </c>
      <c r="F16" s="25" t="n">
        <v>103250</v>
      </c>
      <c r="G16" s="14" t="inlineStr">
        <is>
          <t>Activo</t>
        </is>
      </c>
      <c r="H16" s="14" t="n">
        <v>11</v>
      </c>
      <c r="I16" s="14" t="n">
        <v>69</v>
      </c>
      <c r="J16" s="14" t="n">
        <v>40</v>
      </c>
    </row>
    <row r="17">
      <c r="A17" s="8" t="inlineStr">
        <is>
          <t>EMP014</t>
        </is>
      </c>
      <c r="B17" s="26" t="inlineStr">
        <is>
          <t>Isabel Ruiz</t>
        </is>
      </c>
      <c r="C17" s="8" t="inlineStr">
        <is>
          <t>Operaciones</t>
        </is>
      </c>
      <c r="D17" s="8" t="inlineStr">
        <is>
          <t>Gerente</t>
        </is>
      </c>
      <c r="E17" s="27" t="n">
        <v>42417.74273683492</v>
      </c>
      <c r="F17" s="28" t="n">
        <v>63328</v>
      </c>
      <c r="G17" s="8" t="inlineStr">
        <is>
          <t>Activo</t>
        </is>
      </c>
      <c r="H17" s="8" t="n">
        <v>4</v>
      </c>
      <c r="I17" s="8" t="n">
        <v>96</v>
      </c>
      <c r="J17" s="8" t="n">
        <v>1</v>
      </c>
    </row>
    <row r="18">
      <c r="A18" s="14" t="inlineStr">
        <is>
          <t>EMP015</t>
        </is>
      </c>
      <c r="B18" s="23" t="inlineStr">
        <is>
          <t>Fernando Rubio</t>
        </is>
      </c>
      <c r="C18" s="14" t="inlineStr">
        <is>
          <t>Marketing</t>
        </is>
      </c>
      <c r="D18" s="14" t="inlineStr">
        <is>
          <t>Gerente</t>
        </is>
      </c>
      <c r="E18" s="24" t="n">
        <v>45476.74273683772</v>
      </c>
      <c r="F18" s="25" t="n">
        <v>85805</v>
      </c>
      <c r="G18" s="14" t="inlineStr">
        <is>
          <t>Vacaciones</t>
        </is>
      </c>
      <c r="H18" s="14" t="n">
        <v>15</v>
      </c>
      <c r="I18" s="14" t="n">
        <v>92</v>
      </c>
      <c r="J18" s="14" t="n">
        <v>75</v>
      </c>
    </row>
    <row r="19">
      <c r="A19" s="8" t="inlineStr">
        <is>
          <t>EMP016</t>
        </is>
      </c>
      <c r="B19" s="26" t="inlineStr">
        <is>
          <t>Cristina Prieto</t>
        </is>
      </c>
      <c r="C19" s="8" t="inlineStr">
        <is>
          <t>RRHH</t>
        </is>
      </c>
      <c r="D19" s="8" t="inlineStr">
        <is>
          <t>Supervisor</t>
        </is>
      </c>
      <c r="E19" s="27" t="n">
        <v>43466.74273684181</v>
      </c>
      <c r="F19" s="28" t="n">
        <v>100816</v>
      </c>
      <c r="G19" s="8" t="inlineStr">
        <is>
          <t>Activo</t>
        </is>
      </c>
      <c r="H19" s="8" t="n">
        <v>9</v>
      </c>
      <c r="I19" s="8" t="n">
        <v>82</v>
      </c>
      <c r="J19" s="8" t="n">
        <v>41</v>
      </c>
    </row>
    <row r="20">
      <c r="A20" s="14" t="inlineStr">
        <is>
          <t>EMP017</t>
        </is>
      </c>
      <c r="B20" s="23" t="inlineStr">
        <is>
          <t>Patricia Núñez</t>
        </is>
      </c>
      <c r="C20" s="14" t="inlineStr">
        <is>
          <t>Legal</t>
        </is>
      </c>
      <c r="D20" s="14" t="inlineStr">
        <is>
          <t>Coordinador</t>
        </is>
      </c>
      <c r="E20" s="24" t="n">
        <v>43563.74273684508</v>
      </c>
      <c r="F20" s="25" t="n">
        <v>77156</v>
      </c>
      <c r="G20" s="14" t="inlineStr">
        <is>
          <t>Vacaciones</t>
        </is>
      </c>
      <c r="H20" s="14" t="n">
        <v>6</v>
      </c>
      <c r="I20" s="14" t="n">
        <v>95</v>
      </c>
      <c r="J20" s="14" t="n">
        <v>17</v>
      </c>
    </row>
    <row r="21">
      <c r="A21" s="8" t="inlineStr">
        <is>
          <t>EMP018</t>
        </is>
      </c>
      <c r="B21" s="26" t="inlineStr">
        <is>
          <t>Diego Moreno</t>
        </is>
      </c>
      <c r="C21" s="8" t="inlineStr">
        <is>
          <t>IT</t>
        </is>
      </c>
      <c r="D21" s="8" t="inlineStr">
        <is>
          <t>Especialista</t>
        </is>
      </c>
      <c r="E21" s="27" t="n">
        <v>43057.74273684926</v>
      </c>
      <c r="F21" s="28" t="n">
        <v>80430</v>
      </c>
      <c r="G21" s="8" t="inlineStr">
        <is>
          <t>Activo</t>
        </is>
      </c>
      <c r="H21" s="8" t="n">
        <v>13</v>
      </c>
      <c r="I21" s="8" t="n">
        <v>83</v>
      </c>
      <c r="J21" s="8" t="n">
        <v>40</v>
      </c>
    </row>
    <row r="22">
      <c r="A22" s="14" t="inlineStr">
        <is>
          <t>EMP019</t>
        </is>
      </c>
      <c r="B22" s="23" t="inlineStr">
        <is>
          <t>Carmen Díaz</t>
        </is>
      </c>
      <c r="C22" s="14" t="inlineStr">
        <is>
          <t>Administración</t>
        </is>
      </c>
      <c r="D22" s="14" t="inlineStr">
        <is>
          <t>Ejecutivo</t>
        </is>
      </c>
      <c r="E22" s="24" t="n">
        <v>43855.74273685243</v>
      </c>
      <c r="F22" s="25" t="n">
        <v>94730</v>
      </c>
      <c r="G22" s="14" t="inlineStr">
        <is>
          <t>Licencia</t>
        </is>
      </c>
      <c r="H22" s="14" t="n">
        <v>4</v>
      </c>
      <c r="I22" s="14" t="n">
        <v>99</v>
      </c>
      <c r="J22" s="14" t="n">
        <v>64</v>
      </c>
    </row>
    <row r="23">
      <c r="A23" s="8" t="inlineStr">
        <is>
          <t>EMP020</t>
        </is>
      </c>
      <c r="B23" s="26" t="inlineStr">
        <is>
          <t>Carmen Díaz</t>
        </is>
      </c>
      <c r="C23" s="8" t="inlineStr">
        <is>
          <t>IT</t>
        </is>
      </c>
      <c r="D23" s="8" t="inlineStr">
        <is>
          <t>Gerente</t>
        </is>
      </c>
      <c r="E23" s="27" t="n">
        <v>45157.74273685584</v>
      </c>
      <c r="F23" s="28" t="n">
        <v>32392</v>
      </c>
      <c r="G23" s="8" t="inlineStr">
        <is>
          <t>Activo</t>
        </is>
      </c>
      <c r="H23" s="8" t="n">
        <v>4</v>
      </c>
      <c r="I23" s="8" t="n">
        <v>74</v>
      </c>
      <c r="J23" s="8" t="n">
        <v>41</v>
      </c>
    </row>
    <row r="24">
      <c r="A24" s="14" t="inlineStr">
        <is>
          <t>EMP021</t>
        </is>
      </c>
      <c r="B24" s="23" t="inlineStr">
        <is>
          <t>Rosa Vega</t>
        </is>
      </c>
      <c r="C24" s="14" t="inlineStr">
        <is>
          <t>Legal</t>
        </is>
      </c>
      <c r="D24" s="14" t="inlineStr">
        <is>
          <t>Coordinador</t>
        </is>
      </c>
      <c r="E24" s="24" t="n">
        <v>45444.74273685862</v>
      </c>
      <c r="F24" s="25" t="n">
        <v>91252</v>
      </c>
      <c r="G24" s="14" t="inlineStr">
        <is>
          <t>Activo</t>
        </is>
      </c>
      <c r="H24" s="14" t="n">
        <v>13</v>
      </c>
      <c r="I24" s="14" t="n">
        <v>68</v>
      </c>
      <c r="J24" s="14" t="n">
        <v>45</v>
      </c>
    </row>
    <row r="25">
      <c r="A25" s="8" t="inlineStr">
        <is>
          <t>EMP022</t>
        </is>
      </c>
      <c r="B25" s="26" t="inlineStr">
        <is>
          <t>Cristina Prieto</t>
        </is>
      </c>
      <c r="C25" s="8" t="inlineStr">
        <is>
          <t>Legal</t>
        </is>
      </c>
      <c r="D25" s="8" t="inlineStr">
        <is>
          <t>Gerente</t>
        </is>
      </c>
      <c r="E25" s="27" t="n">
        <v>44555.7427368623</v>
      </c>
      <c r="F25" s="28" t="n">
        <v>53585</v>
      </c>
      <c r="G25" s="8" t="inlineStr">
        <is>
          <t>Activo</t>
        </is>
      </c>
      <c r="H25" s="8" t="n">
        <v>2</v>
      </c>
      <c r="I25" s="8" t="n">
        <v>88</v>
      </c>
      <c r="J25" s="8" t="n">
        <v>63</v>
      </c>
    </row>
    <row r="26">
      <c r="A26" s="14" t="inlineStr">
        <is>
          <t>EMP023</t>
        </is>
      </c>
      <c r="B26" s="23" t="inlineStr">
        <is>
          <t>Carmen Díaz</t>
        </is>
      </c>
      <c r="C26" s="14" t="inlineStr">
        <is>
          <t>IT</t>
        </is>
      </c>
      <c r="D26" s="14" t="inlineStr">
        <is>
          <t>Ejecutivo</t>
        </is>
      </c>
      <c r="E26" s="24" t="n">
        <v>44076.74273686514</v>
      </c>
      <c r="F26" s="25" t="n">
        <v>74094</v>
      </c>
      <c r="G26" s="14" t="inlineStr">
        <is>
          <t>Licencia</t>
        </is>
      </c>
      <c r="H26" s="14" t="n">
        <v>3</v>
      </c>
      <c r="I26" s="14" t="n">
        <v>98</v>
      </c>
      <c r="J26" s="14" t="n">
        <v>46</v>
      </c>
    </row>
    <row r="27">
      <c r="A27" s="8" t="inlineStr">
        <is>
          <t>EMP024</t>
        </is>
      </c>
      <c r="B27" s="26" t="inlineStr">
        <is>
          <t>Carlos Rodríguez</t>
        </is>
      </c>
      <c r="C27" s="8" t="inlineStr">
        <is>
          <t>Ventas</t>
        </is>
      </c>
      <c r="D27" s="8" t="inlineStr">
        <is>
          <t>Supervisor</t>
        </is>
      </c>
      <c r="E27" s="27" t="n">
        <v>43681.74273686908</v>
      </c>
      <c r="F27" s="28" t="n">
        <v>104563</v>
      </c>
      <c r="G27" s="8" t="inlineStr">
        <is>
          <t>Activo</t>
        </is>
      </c>
      <c r="H27" s="8" t="n">
        <v>15</v>
      </c>
      <c r="I27" s="8" t="n">
        <v>82</v>
      </c>
      <c r="J27" s="8" t="n">
        <v>13</v>
      </c>
    </row>
    <row r="28">
      <c r="A28" s="14" t="inlineStr">
        <is>
          <t>EMP025</t>
        </is>
      </c>
      <c r="B28" s="23" t="inlineStr">
        <is>
          <t>Sofía Castro</t>
        </is>
      </c>
      <c r="C28" s="14" t="inlineStr">
        <is>
          <t>Legal</t>
        </is>
      </c>
      <c r="D28" s="14" t="inlineStr">
        <is>
          <t>Especialista</t>
        </is>
      </c>
      <c r="E28" s="24" t="n">
        <v>43922.74273687191</v>
      </c>
      <c r="F28" s="25" t="n">
        <v>30016</v>
      </c>
      <c r="G28" s="14" t="inlineStr">
        <is>
          <t>Vacaciones</t>
        </is>
      </c>
      <c r="H28" s="14" t="n">
        <v>14</v>
      </c>
      <c r="I28" s="14" t="n">
        <v>75</v>
      </c>
      <c r="J28" s="14" t="n">
        <v>15</v>
      </c>
    </row>
    <row r="29">
      <c r="A29" s="8" t="inlineStr">
        <is>
          <t>EMP026</t>
        </is>
      </c>
      <c r="B29" s="26" t="inlineStr">
        <is>
          <t>Diego Moreno</t>
        </is>
      </c>
      <c r="C29" s="8" t="inlineStr">
        <is>
          <t>RRHH</t>
        </is>
      </c>
      <c r="D29" s="8" t="inlineStr">
        <is>
          <t>Ejecutivo</t>
        </is>
      </c>
      <c r="E29" s="27" t="n">
        <v>42472.74273687564</v>
      </c>
      <c r="F29" s="28" t="n">
        <v>47412</v>
      </c>
      <c r="G29" s="8" t="inlineStr">
        <is>
          <t>Vacaciones</t>
        </is>
      </c>
      <c r="H29" s="8" t="n">
        <v>2</v>
      </c>
      <c r="I29" s="8" t="n">
        <v>81</v>
      </c>
      <c r="J29" s="8" t="n">
        <v>77</v>
      </c>
    </row>
    <row r="30">
      <c r="A30" s="14" t="inlineStr">
        <is>
          <t>EMP027</t>
        </is>
      </c>
      <c r="B30" s="23" t="inlineStr">
        <is>
          <t>María López</t>
        </is>
      </c>
      <c r="C30" s="14" t="inlineStr">
        <is>
          <t>Legal</t>
        </is>
      </c>
      <c r="D30" s="14" t="inlineStr">
        <is>
          <t>Especialista</t>
        </is>
      </c>
      <c r="E30" s="24" t="n">
        <v>44805.74273687923</v>
      </c>
      <c r="F30" s="25" t="n">
        <v>100919</v>
      </c>
      <c r="G30" s="14" t="inlineStr">
        <is>
          <t>Activo</t>
        </is>
      </c>
      <c r="H30" s="14" t="n">
        <v>7</v>
      </c>
      <c r="I30" s="14" t="n">
        <v>72</v>
      </c>
      <c r="J30" s="14" t="n">
        <v>37</v>
      </c>
    </row>
    <row r="31">
      <c r="A31" s="8" t="inlineStr">
        <is>
          <t>EMP028</t>
        </is>
      </c>
      <c r="B31" s="26" t="inlineStr">
        <is>
          <t>Fernando Rubio</t>
        </is>
      </c>
      <c r="C31" s="8" t="inlineStr">
        <is>
          <t>RRHH</t>
        </is>
      </c>
      <c r="D31" s="8" t="inlineStr">
        <is>
          <t>Asistente</t>
        </is>
      </c>
      <c r="E31" s="27" t="n">
        <v>45568.74273688415</v>
      </c>
      <c r="F31" s="28" t="n">
        <v>30734</v>
      </c>
      <c r="G31" s="8" t="inlineStr">
        <is>
          <t>Activo</t>
        </is>
      </c>
      <c r="H31" s="8" t="n">
        <v>0</v>
      </c>
      <c r="I31" s="8" t="n">
        <v>93</v>
      </c>
      <c r="J31" s="8" t="n">
        <v>61</v>
      </c>
    </row>
    <row r="32">
      <c r="A32" s="14" t="inlineStr">
        <is>
          <t>EMP029</t>
        </is>
      </c>
      <c r="B32" s="23" t="inlineStr">
        <is>
          <t>Pedro Fernández</t>
        </is>
      </c>
      <c r="C32" s="14" t="inlineStr">
        <is>
          <t>Operaciones</t>
        </is>
      </c>
      <c r="D32" s="14" t="inlineStr">
        <is>
          <t>Analista</t>
        </is>
      </c>
      <c r="E32" s="24" t="n">
        <v>45399.7427368889</v>
      </c>
      <c r="F32" s="25" t="n">
        <v>43093</v>
      </c>
      <c r="G32" s="14" t="inlineStr">
        <is>
          <t>Activo</t>
        </is>
      </c>
      <c r="H32" s="14" t="n">
        <v>10</v>
      </c>
      <c r="I32" s="14" t="n">
        <v>71</v>
      </c>
      <c r="J32" s="14" t="n">
        <v>29</v>
      </c>
    </row>
    <row r="33">
      <c r="A33" s="8" t="inlineStr">
        <is>
          <t>EMP030</t>
        </is>
      </c>
      <c r="B33" s="26" t="inlineStr">
        <is>
          <t>María López</t>
        </is>
      </c>
      <c r="C33" s="8" t="inlineStr">
        <is>
          <t>Marketing</t>
        </is>
      </c>
      <c r="D33" s="8" t="inlineStr">
        <is>
          <t>Coordinador</t>
        </is>
      </c>
      <c r="E33" s="27" t="n">
        <v>43180.74273689283</v>
      </c>
      <c r="F33" s="28" t="n">
        <v>118751</v>
      </c>
      <c r="G33" s="8" t="inlineStr">
        <is>
          <t>Activo</t>
        </is>
      </c>
      <c r="H33" s="8" t="n">
        <v>6</v>
      </c>
      <c r="I33" s="8" t="n">
        <v>83</v>
      </c>
      <c r="J33" s="8" t="n">
        <v>59</v>
      </c>
    </row>
    <row r="34">
      <c r="A34" s="14" t="inlineStr">
        <is>
          <t>EMP031</t>
        </is>
      </c>
      <c r="B34" s="23" t="inlineStr">
        <is>
          <t>Sofía Castro</t>
        </is>
      </c>
      <c r="C34" s="14" t="inlineStr">
        <is>
          <t>Marketing</t>
        </is>
      </c>
      <c r="D34" s="14" t="inlineStr">
        <is>
          <t>Asistente</t>
        </is>
      </c>
      <c r="E34" s="24" t="n">
        <v>45019.74273689601</v>
      </c>
      <c r="F34" s="25" t="n">
        <v>69590</v>
      </c>
      <c r="G34" s="14" t="inlineStr">
        <is>
          <t>Licencia</t>
        </is>
      </c>
      <c r="H34" s="14" t="n">
        <v>0</v>
      </c>
      <c r="I34" s="14" t="n">
        <v>75</v>
      </c>
      <c r="J34" s="14" t="n">
        <v>24</v>
      </c>
    </row>
    <row r="35">
      <c r="A35" s="8" t="inlineStr">
        <is>
          <t>EMP032</t>
        </is>
      </c>
      <c r="B35" s="26" t="inlineStr">
        <is>
          <t>Lucía Ortiz</t>
        </is>
      </c>
      <c r="C35" s="8" t="inlineStr">
        <is>
          <t>RRHH</t>
        </is>
      </c>
      <c r="D35" s="8" t="inlineStr">
        <is>
          <t>Asistente</t>
        </is>
      </c>
      <c r="E35" s="27" t="n">
        <v>46010.74273689953</v>
      </c>
      <c r="F35" s="28" t="n">
        <v>41337</v>
      </c>
      <c r="G35" s="8" t="inlineStr">
        <is>
          <t>Activo</t>
        </is>
      </c>
      <c r="H35" s="8" t="n">
        <v>10</v>
      </c>
      <c r="I35" s="8" t="n">
        <v>86</v>
      </c>
      <c r="J35" s="8" t="n">
        <v>31</v>
      </c>
    </row>
    <row r="36">
      <c r="A36" s="14" t="inlineStr">
        <is>
          <t>EMP033</t>
        </is>
      </c>
      <c r="B36" s="23" t="inlineStr">
        <is>
          <t>Manuel Herrera</t>
        </is>
      </c>
      <c r="C36" s="14" t="inlineStr">
        <is>
          <t>Ventas</t>
        </is>
      </c>
      <c r="D36" s="14" t="inlineStr">
        <is>
          <t>Analista</t>
        </is>
      </c>
      <c r="E36" s="24" t="n">
        <v>44248.74273690262</v>
      </c>
      <c r="F36" s="25" t="n">
        <v>83586</v>
      </c>
      <c r="G36" s="14" t="inlineStr">
        <is>
          <t>Activo</t>
        </is>
      </c>
      <c r="H36" s="14" t="n">
        <v>14</v>
      </c>
      <c r="I36" s="14" t="n">
        <v>73</v>
      </c>
      <c r="J36" s="14" t="n">
        <v>75</v>
      </c>
    </row>
    <row r="37">
      <c r="A37" s="8" t="inlineStr">
        <is>
          <t>EMP034</t>
        </is>
      </c>
      <c r="B37" s="26" t="inlineStr">
        <is>
          <t>Isabel Ruiz</t>
        </is>
      </c>
      <c r="C37" s="8" t="inlineStr">
        <is>
          <t>Legal</t>
        </is>
      </c>
      <c r="D37" s="8" t="inlineStr">
        <is>
          <t>Supervisor</t>
        </is>
      </c>
      <c r="E37" s="27" t="n">
        <v>43753.74273690604</v>
      </c>
      <c r="F37" s="28" t="n">
        <v>100298</v>
      </c>
      <c r="G37" s="8" t="inlineStr">
        <is>
          <t>Licencia</t>
        </is>
      </c>
      <c r="H37" s="8" t="n">
        <v>3</v>
      </c>
      <c r="I37" s="8" t="n">
        <v>76</v>
      </c>
      <c r="J37" s="8" t="n">
        <v>25</v>
      </c>
    </row>
    <row r="38">
      <c r="A38" s="14" t="inlineStr">
        <is>
          <t>EMP035</t>
        </is>
      </c>
      <c r="B38" s="23" t="inlineStr">
        <is>
          <t>Miguel Ángel Romero</t>
        </is>
      </c>
      <c r="C38" s="14" t="inlineStr">
        <is>
          <t>IT</t>
        </is>
      </c>
      <c r="D38" s="14" t="inlineStr">
        <is>
          <t>Ejecutivo</t>
        </is>
      </c>
      <c r="E38" s="24" t="n">
        <v>45216.74273690883</v>
      </c>
      <c r="F38" s="25" t="n">
        <v>93096</v>
      </c>
      <c r="G38" s="14" t="inlineStr">
        <is>
          <t>Activo</t>
        </is>
      </c>
      <c r="H38" s="14" t="n">
        <v>0</v>
      </c>
      <c r="I38" s="14" t="n">
        <v>90</v>
      </c>
      <c r="J38" s="14" t="n">
        <v>77</v>
      </c>
    </row>
    <row r="39">
      <c r="A39" s="8" t="inlineStr">
        <is>
          <t>EMP036</t>
        </is>
      </c>
      <c r="B39" s="26" t="inlineStr">
        <is>
          <t>Patricia Núñez</t>
        </is>
      </c>
      <c r="C39" s="8" t="inlineStr">
        <is>
          <t>Administración</t>
        </is>
      </c>
      <c r="D39" s="8" t="inlineStr">
        <is>
          <t>Supervisor</t>
        </is>
      </c>
      <c r="E39" s="27" t="n">
        <v>44164.7427369122</v>
      </c>
      <c r="F39" s="28" t="n">
        <v>50582</v>
      </c>
      <c r="G39" s="8" t="inlineStr">
        <is>
          <t>Activo</t>
        </is>
      </c>
      <c r="H39" s="8" t="n">
        <v>9</v>
      </c>
      <c r="I39" s="8" t="n">
        <v>94</v>
      </c>
      <c r="J39" s="8" t="n">
        <v>46</v>
      </c>
    </row>
    <row r="40">
      <c r="A40" s="14" t="inlineStr">
        <is>
          <t>EMP037</t>
        </is>
      </c>
      <c r="B40" s="23" t="inlineStr">
        <is>
          <t>Francisco Gil</t>
        </is>
      </c>
      <c r="C40" s="14" t="inlineStr">
        <is>
          <t>Marketing</t>
        </is>
      </c>
      <c r="D40" s="14" t="inlineStr">
        <is>
          <t>Ejecutivo</t>
        </is>
      </c>
      <c r="E40" s="24" t="n">
        <v>45054.74273691506</v>
      </c>
      <c r="F40" s="25" t="n">
        <v>76901</v>
      </c>
      <c r="G40" s="14" t="inlineStr">
        <is>
          <t>Vacaciones</t>
        </is>
      </c>
      <c r="H40" s="14" t="n">
        <v>3</v>
      </c>
      <c r="I40" s="14" t="n">
        <v>89</v>
      </c>
      <c r="J40" s="14" t="n">
        <v>23</v>
      </c>
    </row>
    <row r="41">
      <c r="A41" s="8" t="inlineStr">
        <is>
          <t>EMP038</t>
        </is>
      </c>
      <c r="B41" s="26" t="inlineStr">
        <is>
          <t>Marta Serrano</t>
        </is>
      </c>
      <c r="C41" s="8" t="inlineStr">
        <is>
          <t>Administración</t>
        </is>
      </c>
      <c r="D41" s="8" t="inlineStr">
        <is>
          <t>Analista</t>
        </is>
      </c>
      <c r="E41" s="27" t="n">
        <v>44367.7427369184</v>
      </c>
      <c r="F41" s="28" t="n">
        <v>87591</v>
      </c>
      <c r="G41" s="8" t="inlineStr">
        <is>
          <t>Vacaciones</t>
        </is>
      </c>
      <c r="H41" s="8" t="n">
        <v>10</v>
      </c>
      <c r="I41" s="8" t="n">
        <v>66</v>
      </c>
      <c r="J41" s="8" t="n">
        <v>26</v>
      </c>
    </row>
    <row r="42">
      <c r="A42" s="14" t="inlineStr">
        <is>
          <t>EMP039</t>
        </is>
      </c>
      <c r="B42" s="23" t="inlineStr">
        <is>
          <t>Francisco Gil</t>
        </is>
      </c>
      <c r="C42" s="14" t="inlineStr">
        <is>
          <t>Administración</t>
        </is>
      </c>
      <c r="D42" s="14" t="inlineStr">
        <is>
          <t>Coordinador</t>
        </is>
      </c>
      <c r="E42" s="24" t="n">
        <v>43707.74273692119</v>
      </c>
      <c r="F42" s="25" t="n">
        <v>25915</v>
      </c>
      <c r="G42" s="14" t="inlineStr">
        <is>
          <t>Vacaciones</t>
        </is>
      </c>
      <c r="H42" s="14" t="n">
        <v>15</v>
      </c>
      <c r="I42" s="14" t="n">
        <v>80</v>
      </c>
      <c r="J42" s="14" t="n">
        <v>46</v>
      </c>
    </row>
    <row r="43">
      <c r="A43" s="8" t="inlineStr">
        <is>
          <t>EMP040</t>
        </is>
      </c>
      <c r="B43" s="26" t="inlineStr">
        <is>
          <t>Isabel Ruiz</t>
        </is>
      </c>
      <c r="C43" s="8" t="inlineStr">
        <is>
          <t>Marketing</t>
        </is>
      </c>
      <c r="D43" s="8" t="inlineStr">
        <is>
          <t>Analista</t>
        </is>
      </c>
      <c r="E43" s="27" t="n">
        <v>42635.74273692463</v>
      </c>
      <c r="F43" s="28" t="n">
        <v>91424</v>
      </c>
      <c r="G43" s="8" t="inlineStr">
        <is>
          <t>Vacaciones</t>
        </is>
      </c>
      <c r="H43" s="8" t="n">
        <v>15</v>
      </c>
      <c r="I43" s="8" t="n">
        <v>76</v>
      </c>
      <c r="J43" s="8" t="n">
        <v>24</v>
      </c>
    </row>
    <row r="44">
      <c r="A44" s="14" t="inlineStr">
        <is>
          <t>EMP041</t>
        </is>
      </c>
      <c r="B44" s="23" t="inlineStr">
        <is>
          <t>Laura Sánchez</t>
        </is>
      </c>
      <c r="C44" s="14" t="inlineStr">
        <is>
          <t>Ventas</t>
        </is>
      </c>
      <c r="D44" s="14" t="inlineStr">
        <is>
          <t>Supervisor</t>
        </is>
      </c>
      <c r="E44" s="24" t="n">
        <v>43968.74273692752</v>
      </c>
      <c r="F44" s="25" t="n">
        <v>33986</v>
      </c>
      <c r="G44" s="14" t="inlineStr">
        <is>
          <t>Licencia</t>
        </is>
      </c>
      <c r="H44" s="14" t="n">
        <v>13</v>
      </c>
      <c r="I44" s="14" t="n">
        <v>98</v>
      </c>
      <c r="J44" s="14" t="n">
        <v>6</v>
      </c>
    </row>
    <row r="45">
      <c r="A45" s="8" t="inlineStr">
        <is>
          <t>EMP042</t>
        </is>
      </c>
      <c r="B45" s="26" t="inlineStr">
        <is>
          <t>Rosa Vega</t>
        </is>
      </c>
      <c r="C45" s="8" t="inlineStr">
        <is>
          <t>Finanzas</t>
        </is>
      </c>
      <c r="D45" s="8" t="inlineStr">
        <is>
          <t>Supervisor</t>
        </is>
      </c>
      <c r="E45" s="27" t="n">
        <v>43428.74273693109</v>
      </c>
      <c r="F45" s="28" t="n">
        <v>29123</v>
      </c>
      <c r="G45" s="8" t="inlineStr">
        <is>
          <t>Activo</t>
        </is>
      </c>
      <c r="H45" s="8" t="n">
        <v>11</v>
      </c>
      <c r="I45" s="8" t="n">
        <v>94</v>
      </c>
      <c r="J45" s="8" t="n">
        <v>62</v>
      </c>
    </row>
    <row r="46">
      <c r="A46" s="14" t="inlineStr">
        <is>
          <t>EMP043</t>
        </is>
      </c>
      <c r="B46" s="23" t="inlineStr">
        <is>
          <t>Sofía Castro</t>
        </is>
      </c>
      <c r="C46" s="14" t="inlineStr">
        <is>
          <t>Ventas</t>
        </is>
      </c>
      <c r="D46" s="14" t="inlineStr">
        <is>
          <t>Especialista</t>
        </is>
      </c>
      <c r="E46" s="24" t="n">
        <v>44921.74273693446</v>
      </c>
      <c r="F46" s="25" t="n">
        <v>101012</v>
      </c>
      <c r="G46" s="14" t="inlineStr">
        <is>
          <t>Activo</t>
        </is>
      </c>
      <c r="H46" s="14" t="n">
        <v>13</v>
      </c>
      <c r="I46" s="14" t="n">
        <v>77</v>
      </c>
      <c r="J46" s="14" t="n">
        <v>66</v>
      </c>
    </row>
    <row r="47">
      <c r="A47" s="8" t="inlineStr">
        <is>
          <t>EMP044</t>
        </is>
      </c>
      <c r="B47" s="26" t="inlineStr">
        <is>
          <t>Ana García</t>
        </is>
      </c>
      <c r="C47" s="8" t="inlineStr">
        <is>
          <t>Administración</t>
        </is>
      </c>
      <c r="D47" s="8" t="inlineStr">
        <is>
          <t>Ejecutivo</t>
        </is>
      </c>
      <c r="E47" s="27" t="n">
        <v>43341.74273693826</v>
      </c>
      <c r="F47" s="28" t="n">
        <v>107771</v>
      </c>
      <c r="G47" s="8" t="inlineStr">
        <is>
          <t>Licencia</t>
        </is>
      </c>
      <c r="H47" s="8" t="n">
        <v>4</v>
      </c>
      <c r="I47" s="8" t="n">
        <v>99</v>
      </c>
      <c r="J47" s="8" t="n">
        <v>41</v>
      </c>
    </row>
    <row r="48">
      <c r="A48" s="14" t="inlineStr">
        <is>
          <t>EMP045</t>
        </is>
      </c>
      <c r="B48" s="23" t="inlineStr">
        <is>
          <t>Elena Jiménez</t>
        </is>
      </c>
      <c r="C48" s="14" t="inlineStr">
        <is>
          <t>Ventas</t>
        </is>
      </c>
      <c r="D48" s="14" t="inlineStr">
        <is>
          <t>Analista</t>
        </is>
      </c>
      <c r="E48" s="24" t="n">
        <v>45217.74273694192</v>
      </c>
      <c r="F48" s="25" t="n">
        <v>71110</v>
      </c>
      <c r="G48" s="14" t="inlineStr">
        <is>
          <t>Vacaciones</t>
        </is>
      </c>
      <c r="H48" s="14" t="n">
        <v>14</v>
      </c>
      <c r="I48" s="14" t="n">
        <v>93</v>
      </c>
      <c r="J48" s="14" t="n">
        <v>8</v>
      </c>
    </row>
    <row r="49">
      <c r="A49" s="8" t="inlineStr">
        <is>
          <t>EMP046</t>
        </is>
      </c>
      <c r="B49" s="26" t="inlineStr">
        <is>
          <t>José Torres</t>
        </is>
      </c>
      <c r="C49" s="8" t="inlineStr">
        <is>
          <t>Operaciones</t>
        </is>
      </c>
      <c r="D49" s="8" t="inlineStr">
        <is>
          <t>Coordinador</t>
        </is>
      </c>
      <c r="E49" s="27" t="n">
        <v>43449.74273694539</v>
      </c>
      <c r="F49" s="28" t="n">
        <v>44142</v>
      </c>
      <c r="G49" s="8" t="inlineStr">
        <is>
          <t>Activo</t>
        </is>
      </c>
      <c r="H49" s="8" t="n">
        <v>12</v>
      </c>
      <c r="I49" s="8" t="n">
        <v>67</v>
      </c>
      <c r="J49" s="8" t="n">
        <v>27</v>
      </c>
    </row>
    <row r="50">
      <c r="A50" s="14" t="inlineStr">
        <is>
          <t>EMP047</t>
        </is>
      </c>
      <c r="B50" s="23" t="inlineStr">
        <is>
          <t>Antonio Ramírez</t>
        </is>
      </c>
      <c r="C50" s="14" t="inlineStr">
        <is>
          <t>RRHH</t>
        </is>
      </c>
      <c r="D50" s="14" t="inlineStr">
        <is>
          <t>Analista</t>
        </is>
      </c>
      <c r="E50" s="24" t="n">
        <v>43869.74273694919</v>
      </c>
      <c r="F50" s="25" t="n">
        <v>46397</v>
      </c>
      <c r="G50" s="14" t="inlineStr">
        <is>
          <t>Activo</t>
        </is>
      </c>
      <c r="H50" s="14" t="n">
        <v>13</v>
      </c>
      <c r="I50" s="14" t="n">
        <v>81</v>
      </c>
      <c r="J50" s="14" t="n">
        <v>37</v>
      </c>
    </row>
    <row r="51">
      <c r="A51" s="8" t="inlineStr">
        <is>
          <t>EMP048</t>
        </is>
      </c>
      <c r="B51" s="26" t="inlineStr">
        <is>
          <t>Juan Martínez</t>
        </is>
      </c>
      <c r="C51" s="8" t="inlineStr">
        <is>
          <t>Administración</t>
        </is>
      </c>
      <c r="D51" s="8" t="inlineStr">
        <is>
          <t>Asistente</t>
        </is>
      </c>
      <c r="E51" s="27" t="n">
        <v>46010.742736953</v>
      </c>
      <c r="F51" s="28" t="n">
        <v>57063</v>
      </c>
      <c r="G51" s="8" t="inlineStr">
        <is>
          <t>Licencia</t>
        </is>
      </c>
      <c r="H51" s="8" t="n">
        <v>1</v>
      </c>
      <c r="I51" s="8" t="n">
        <v>69</v>
      </c>
      <c r="J51" s="8" t="n">
        <v>70</v>
      </c>
    </row>
    <row r="52">
      <c r="A52" s="14" t="inlineStr">
        <is>
          <t>EMP049</t>
        </is>
      </c>
      <c r="B52" s="23" t="inlineStr">
        <is>
          <t>Diego Moreno</t>
        </is>
      </c>
      <c r="C52" s="14" t="inlineStr">
        <is>
          <t>Ventas</t>
        </is>
      </c>
      <c r="D52" s="14" t="inlineStr">
        <is>
          <t>Analista</t>
        </is>
      </c>
      <c r="E52" s="24" t="n">
        <v>44207.74273695592</v>
      </c>
      <c r="F52" s="25" t="n">
        <v>118293</v>
      </c>
      <c r="G52" s="14" t="inlineStr">
        <is>
          <t>Activo</t>
        </is>
      </c>
      <c r="H52" s="14" t="n">
        <v>5</v>
      </c>
      <c r="I52" s="14" t="n">
        <v>71</v>
      </c>
      <c r="J52" s="14" t="n">
        <v>2</v>
      </c>
    </row>
    <row r="53">
      <c r="A53" s="8" t="inlineStr">
        <is>
          <t>EMP050</t>
        </is>
      </c>
      <c r="B53" s="26" t="inlineStr">
        <is>
          <t>Alberto Delgado</t>
        </is>
      </c>
      <c r="C53" s="8" t="inlineStr">
        <is>
          <t>Administración</t>
        </is>
      </c>
      <c r="D53" s="8" t="inlineStr">
        <is>
          <t>Supervisor</t>
        </is>
      </c>
      <c r="E53" s="27" t="n">
        <v>43810.74273695937</v>
      </c>
      <c r="F53" s="28" t="n">
        <v>91941</v>
      </c>
      <c r="G53" s="8" t="inlineStr">
        <is>
          <t>Activo</t>
        </is>
      </c>
      <c r="H53" s="8" t="n">
        <v>11</v>
      </c>
      <c r="I53" s="8" t="n">
        <v>62</v>
      </c>
      <c r="J53" s="8" t="n">
        <v>52</v>
      </c>
    </row>
  </sheetData>
  <mergeCells count="1">
    <mergeCell ref="A1:J1"/>
  </mergeCells>
  <dataValidations count="1">
    <dataValidation sqref="G4:G53" showErrorMessage="1" showInputMessage="1" allowBlank="0" type="list">
      <formula1>"Activo,Vacaciones,Licencia,Inactivo"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14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</cols>
  <sheetData>
    <row r="1">
      <c r="A1" s="22" t="inlineStr">
        <is>
          <t>INDICADORES MENSUALES - EVOLUCIÓN</t>
        </is>
      </c>
    </row>
    <row r="3">
      <c r="A3" s="3" t="inlineStr">
        <is>
          <t>MES</t>
        </is>
      </c>
      <c r="B3" s="3" t="inlineStr">
        <is>
          <t>Rotación %</t>
        </is>
      </c>
      <c r="C3" s="3" t="inlineStr">
        <is>
          <t>Ausentismo %</t>
        </is>
      </c>
      <c r="D3" s="3" t="inlineStr">
        <is>
          <t>Satisfacción %</t>
        </is>
      </c>
      <c r="E3" s="3" t="inlineStr">
        <is>
          <t>Productividad</t>
        </is>
      </c>
      <c r="F3" s="3" t="inlineStr">
        <is>
          <t>Nuevas Contrataciones</t>
        </is>
      </c>
      <c r="G3" s="3" t="inlineStr">
        <is>
          <t>Desvinculaciones</t>
        </is>
      </c>
      <c r="H3" s="3" t="inlineStr">
        <is>
          <t>Horas Capacitación</t>
        </is>
      </c>
    </row>
    <row r="4">
      <c r="A4" s="29" t="inlineStr">
        <is>
          <t>Enero</t>
        </is>
      </c>
      <c r="B4" s="30" t="n">
        <v>10.4</v>
      </c>
      <c r="C4" s="30" t="n">
        <v>2.3</v>
      </c>
      <c r="D4" s="30" t="n">
        <v>77</v>
      </c>
      <c r="E4" s="30" t="n">
        <v>85</v>
      </c>
      <c r="F4" s="30" t="n">
        <v>8</v>
      </c>
      <c r="G4" s="30" t="n">
        <v>2</v>
      </c>
      <c r="H4" s="30" t="n">
        <v>124</v>
      </c>
    </row>
    <row r="5">
      <c r="A5" s="29" t="inlineStr">
        <is>
          <t>Febrero</t>
        </is>
      </c>
      <c r="B5" s="31" t="n">
        <v>6.7</v>
      </c>
      <c r="C5" s="31" t="n">
        <v>5.5</v>
      </c>
      <c r="D5" s="31" t="n">
        <v>77</v>
      </c>
      <c r="E5" s="31" t="n">
        <v>85</v>
      </c>
      <c r="F5" s="31" t="n">
        <v>15</v>
      </c>
      <c r="G5" s="31" t="n">
        <v>6</v>
      </c>
      <c r="H5" s="31" t="n">
        <v>486</v>
      </c>
    </row>
    <row r="6">
      <c r="A6" s="29" t="inlineStr">
        <is>
          <t>Marzo</t>
        </is>
      </c>
      <c r="B6" s="30" t="n">
        <v>6.1</v>
      </c>
      <c r="C6" s="30" t="n">
        <v>2.1</v>
      </c>
      <c r="D6" s="30" t="n">
        <v>74</v>
      </c>
      <c r="E6" s="30" t="n">
        <v>86</v>
      </c>
      <c r="F6" s="30" t="n">
        <v>10</v>
      </c>
      <c r="G6" s="30" t="n">
        <v>4</v>
      </c>
      <c r="H6" s="30" t="n">
        <v>215</v>
      </c>
    </row>
    <row r="7">
      <c r="A7" s="29" t="inlineStr">
        <is>
          <t>Abril</t>
        </is>
      </c>
      <c r="B7" s="31" t="n">
        <v>6.4</v>
      </c>
      <c r="C7" s="31" t="n">
        <v>3.7</v>
      </c>
      <c r="D7" s="31" t="n">
        <v>87</v>
      </c>
      <c r="E7" s="31" t="n">
        <v>87</v>
      </c>
      <c r="F7" s="31" t="n">
        <v>10</v>
      </c>
      <c r="G7" s="31" t="n">
        <v>8</v>
      </c>
      <c r="H7" s="31" t="n">
        <v>439</v>
      </c>
    </row>
    <row r="8">
      <c r="A8" s="29" t="inlineStr">
        <is>
          <t>Mayo</t>
        </is>
      </c>
      <c r="B8" s="30" t="n">
        <v>5.9</v>
      </c>
      <c r="C8" s="30" t="n">
        <v>5.8</v>
      </c>
      <c r="D8" s="30" t="n">
        <v>76</v>
      </c>
      <c r="E8" s="30" t="n">
        <v>89</v>
      </c>
      <c r="F8" s="30" t="n">
        <v>7</v>
      </c>
      <c r="G8" s="30" t="n">
        <v>9</v>
      </c>
      <c r="H8" s="30" t="n">
        <v>146</v>
      </c>
    </row>
    <row r="9">
      <c r="A9" s="29" t="inlineStr">
        <is>
          <t>Junio</t>
        </is>
      </c>
      <c r="B9" s="31" t="n">
        <v>8.5</v>
      </c>
      <c r="C9" s="31" t="n">
        <v>3.9</v>
      </c>
      <c r="D9" s="31" t="n">
        <v>84</v>
      </c>
      <c r="E9" s="31" t="n">
        <v>86</v>
      </c>
      <c r="F9" s="31" t="n">
        <v>7</v>
      </c>
      <c r="G9" s="31" t="n">
        <v>1</v>
      </c>
      <c r="H9" s="31" t="n">
        <v>419</v>
      </c>
    </row>
    <row r="10">
      <c r="A10" s="29" t="inlineStr">
        <is>
          <t>Julio</t>
        </is>
      </c>
      <c r="B10" s="30" t="n">
        <v>8.9</v>
      </c>
      <c r="C10" s="30" t="n">
        <v>5.8</v>
      </c>
      <c r="D10" s="30" t="n">
        <v>73</v>
      </c>
      <c r="E10" s="30" t="n">
        <v>87</v>
      </c>
      <c r="F10" s="30" t="n">
        <v>10</v>
      </c>
      <c r="G10" s="30" t="n">
        <v>4</v>
      </c>
      <c r="H10" s="30" t="n">
        <v>297</v>
      </c>
    </row>
    <row r="11">
      <c r="A11" s="29" t="inlineStr">
        <is>
          <t>Agosto</t>
        </is>
      </c>
      <c r="B11" s="31" t="n">
        <v>9.199999999999999</v>
      </c>
      <c r="C11" s="31" t="n">
        <v>3.9</v>
      </c>
      <c r="D11" s="31" t="n">
        <v>83</v>
      </c>
      <c r="E11" s="31" t="n">
        <v>95</v>
      </c>
      <c r="F11" s="31" t="n">
        <v>10</v>
      </c>
      <c r="G11" s="31" t="n">
        <v>8</v>
      </c>
      <c r="H11" s="31" t="n">
        <v>309</v>
      </c>
    </row>
    <row r="12">
      <c r="A12" s="29" t="inlineStr">
        <is>
          <t>Septiembre</t>
        </is>
      </c>
      <c r="B12" s="30" t="n">
        <v>8.4</v>
      </c>
      <c r="C12" s="30" t="n">
        <v>2.9</v>
      </c>
      <c r="D12" s="30" t="n">
        <v>87</v>
      </c>
      <c r="E12" s="30" t="n">
        <v>91</v>
      </c>
      <c r="F12" s="30" t="n">
        <v>2</v>
      </c>
      <c r="G12" s="30" t="n">
        <v>8</v>
      </c>
      <c r="H12" s="30" t="n">
        <v>489</v>
      </c>
    </row>
    <row r="13">
      <c r="A13" s="29" t="inlineStr">
        <is>
          <t>Octubre</t>
        </is>
      </c>
      <c r="B13" s="31" t="n">
        <v>10.1</v>
      </c>
      <c r="C13" s="31" t="n">
        <v>2.3</v>
      </c>
      <c r="D13" s="31" t="n">
        <v>72</v>
      </c>
      <c r="E13" s="31" t="n">
        <v>92</v>
      </c>
      <c r="F13" s="31" t="n">
        <v>7</v>
      </c>
      <c r="G13" s="31" t="n">
        <v>10</v>
      </c>
      <c r="H13" s="31" t="n">
        <v>429</v>
      </c>
    </row>
    <row r="14">
      <c r="A14" s="29" t="inlineStr">
        <is>
          <t>Noviembre</t>
        </is>
      </c>
      <c r="B14" s="30" t="n">
        <v>5.4</v>
      </c>
      <c r="C14" s="30" t="n">
        <v>2.5</v>
      </c>
      <c r="D14" s="30" t="n">
        <v>90</v>
      </c>
      <c r="E14" s="30" t="n">
        <v>86</v>
      </c>
      <c r="F14" s="30" t="n">
        <v>10</v>
      </c>
      <c r="G14" s="30" t="n">
        <v>6</v>
      </c>
      <c r="H14" s="30" t="n">
        <v>305</v>
      </c>
    </row>
    <row r="15">
      <c r="A15" s="29" t="inlineStr">
        <is>
          <t>Diciembre</t>
        </is>
      </c>
      <c r="B15" s="31" t="n">
        <v>9.800000000000001</v>
      </c>
      <c r="C15" s="31" t="n">
        <v>2.8</v>
      </c>
      <c r="D15" s="31" t="n">
        <v>72</v>
      </c>
      <c r="E15" s="31" t="n">
        <v>90</v>
      </c>
      <c r="F15" s="31" t="n">
        <v>10</v>
      </c>
      <c r="G15" s="31" t="n">
        <v>6</v>
      </c>
      <c r="H15" s="31" t="n">
        <v>106</v>
      </c>
    </row>
  </sheetData>
  <mergeCells count="1">
    <mergeCell ref="A1:H1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75"/>
  <sheetViews>
    <sheetView workbookViewId="0">
      <selection activeCell="A1" sqref="A1"/>
    </sheetView>
  </sheetViews>
  <sheetFormatPr baseColWidth="8" defaultRowHeight="15"/>
  <cols>
    <col width="35" customWidth="1" min="1" max="1"/>
    <col width="60" customWidth="1" min="2" max="2"/>
  </cols>
  <sheetData>
    <row r="1" ht="30" customHeight="1">
      <c r="A1" s="1" t="inlineStr">
        <is>
          <t>📋 GUÍA DE USO - PLANTILLA KPIs RECURSOS HUMANOS</t>
        </is>
      </c>
    </row>
    <row r="2">
      <c r="A2" s="32" t="n"/>
      <c r="B2" s="32" t="n"/>
      <c r="C2" s="32" t="n"/>
      <c r="D2" s="32" t="n"/>
      <c r="E2" s="32" t="n"/>
      <c r="F2" s="32" t="n"/>
    </row>
    <row r="3">
      <c r="A3" s="33" t="inlineStr">
        <is>
          <t>🎯 DESCRIPCIÓN GENERAL</t>
        </is>
      </c>
      <c r="B3" s="32" t="n"/>
      <c r="C3" s="32" t="n"/>
      <c r="D3" s="32" t="n"/>
      <c r="E3" s="32" t="n"/>
      <c r="F3" s="32" t="n"/>
    </row>
    <row r="4">
      <c r="A4" s="34" t="inlineStr">
        <is>
          <t>Esta plantilla le permite gestionar y monitorear los indicadores clave de desempeño (KPIs) del departamento de Recursos Humanos de manera profesional y eficiente.</t>
        </is>
      </c>
      <c r="B4" s="32" t="n"/>
      <c r="C4" s="32" t="n"/>
      <c r="D4" s="32" t="n"/>
      <c r="E4" s="32" t="n"/>
      <c r="F4" s="32" t="n"/>
    </row>
    <row r="5">
      <c r="A5" s="32" t="n"/>
      <c r="B5" s="32" t="n"/>
      <c r="C5" s="32" t="n"/>
      <c r="D5" s="32" t="n"/>
      <c r="E5" s="32" t="n"/>
      <c r="F5" s="32" t="n"/>
    </row>
    <row r="6">
      <c r="A6" s="33" t="inlineStr">
        <is>
          <t>📊 PESTAÑAS DISPONIBLES</t>
        </is>
      </c>
      <c r="B6" s="32" t="n"/>
      <c r="C6" s="32" t="n"/>
      <c r="D6" s="32" t="n"/>
      <c r="E6" s="32" t="n"/>
      <c r="F6" s="32" t="n"/>
    </row>
    <row r="7">
      <c r="A7" s="32" t="n"/>
      <c r="B7" s="32" t="n"/>
      <c r="C7" s="32" t="n"/>
      <c r="D7" s="32" t="n"/>
      <c r="E7" s="32" t="n"/>
      <c r="F7" s="32" t="n"/>
    </row>
    <row r="8">
      <c r="A8" s="35" t="inlineStr">
        <is>
          <t>1. KPIs Recursos Humanos</t>
        </is>
      </c>
      <c r="B8" s="34" t="inlineStr">
        <is>
          <t>Dashboard principal con los 10 indicadores más importantes de RRHH</t>
        </is>
      </c>
      <c r="C8" s="32" t="n"/>
      <c r="D8" s="32" t="n"/>
      <c r="E8" s="32" t="n"/>
      <c r="F8" s="32" t="n"/>
    </row>
    <row r="9">
      <c r="A9" s="32" t="n"/>
      <c r="B9" s="34" t="inlineStr">
        <is>
          <t>- Visualización de cumplimiento con código de colores</t>
        </is>
      </c>
      <c r="C9" s="32" t="n"/>
      <c r="D9" s="32" t="n"/>
      <c r="E9" s="32" t="n"/>
      <c r="F9" s="32" t="n"/>
    </row>
    <row r="10">
      <c r="A10" s="32" t="n"/>
      <c r="B10" s="34" t="inlineStr">
        <is>
          <t>- Comparación con período anterior</t>
        </is>
      </c>
      <c r="C10" s="32" t="n"/>
      <c r="D10" s="32" t="n"/>
      <c r="E10" s="32" t="n"/>
      <c r="F10" s="32" t="n"/>
    </row>
    <row r="11">
      <c r="A11" s="32" t="n"/>
      <c r="B11" s="34" t="inlineStr">
        <is>
          <t>- Cálculo automático de porcentajes</t>
        </is>
      </c>
      <c r="C11" s="32" t="n"/>
      <c r="D11" s="32" t="n"/>
      <c r="E11" s="32" t="n"/>
      <c r="F11" s="32" t="n"/>
    </row>
    <row r="12">
      <c r="A12" s="32" t="n"/>
      <c r="B12" s="32" t="n"/>
      <c r="C12" s="32" t="n"/>
      <c r="D12" s="32" t="n"/>
      <c r="E12" s="32" t="n"/>
      <c r="F12" s="32" t="n"/>
    </row>
    <row r="13">
      <c r="A13" s="35" t="inlineStr">
        <is>
          <t>2. Datos Empleados</t>
        </is>
      </c>
      <c r="B13" s="34" t="inlineStr">
        <is>
          <t>Base de datos completa de empleados con información relevante</t>
        </is>
      </c>
      <c r="C13" s="32" t="n"/>
      <c r="D13" s="32" t="n"/>
      <c r="E13" s="32" t="n"/>
      <c r="F13" s="32" t="n"/>
    </row>
    <row r="14">
      <c r="A14" s="32" t="n"/>
      <c r="B14" s="34" t="inlineStr">
        <is>
          <t>- 50 registros de ejemplo</t>
        </is>
      </c>
      <c r="C14" s="32" t="n"/>
      <c r="D14" s="32" t="n"/>
      <c r="E14" s="32" t="n"/>
      <c r="F14" s="32" t="n"/>
    </row>
    <row r="15">
      <c r="A15" s="32" t="n"/>
      <c r="B15" s="34" t="inlineStr">
        <is>
          <t>- Campos validados con listas desplegables</t>
        </is>
      </c>
      <c r="C15" s="32" t="n"/>
      <c r="D15" s="32" t="n"/>
      <c r="E15" s="32" t="n"/>
      <c r="F15" s="32" t="n"/>
    </row>
    <row r="16">
      <c r="A16" s="32" t="n"/>
      <c r="B16" s="34" t="inlineStr">
        <is>
          <t>- Formato profesional y organizado</t>
        </is>
      </c>
      <c r="C16" s="32" t="n"/>
      <c r="D16" s="32" t="n"/>
      <c r="E16" s="32" t="n"/>
      <c r="F16" s="32" t="n"/>
    </row>
    <row r="17">
      <c r="A17" s="32" t="n"/>
      <c r="B17" s="32" t="n"/>
      <c r="C17" s="32" t="n"/>
      <c r="D17" s="32" t="n"/>
      <c r="E17" s="32" t="n"/>
      <c r="F17" s="32" t="n"/>
    </row>
    <row r="18">
      <c r="A18" s="35" t="inlineStr">
        <is>
          <t>3. Indicadores Mensuales</t>
        </is>
      </c>
      <c r="B18" s="34" t="inlineStr">
        <is>
          <t>Evolución histórica de métricas clave por mes</t>
        </is>
      </c>
      <c r="C18" s="32" t="n"/>
      <c r="D18" s="32" t="n"/>
      <c r="E18" s="32" t="n"/>
      <c r="F18" s="32" t="n"/>
    </row>
    <row r="19">
      <c r="A19" s="32" t="n"/>
      <c r="B19" s="34" t="inlineStr">
        <is>
          <t>- Gráficos automáticos de tendencias</t>
        </is>
      </c>
      <c r="C19" s="32" t="n"/>
      <c r="D19" s="32" t="n"/>
      <c r="E19" s="32" t="n"/>
      <c r="F19" s="32" t="n"/>
    </row>
    <row r="20">
      <c r="A20" s="32" t="n"/>
      <c r="B20" s="34" t="inlineStr">
        <is>
          <t>- Comparativas mensuales</t>
        </is>
      </c>
      <c r="C20" s="32" t="n"/>
      <c r="D20" s="32" t="n"/>
      <c r="E20" s="32" t="n"/>
      <c r="F20" s="32" t="n"/>
    </row>
    <row r="21">
      <c r="A21" s="32" t="n"/>
      <c r="B21" s="34" t="inlineStr">
        <is>
          <t>- Datos de 12 meses</t>
        </is>
      </c>
      <c r="C21" s="32" t="n"/>
      <c r="D21" s="32" t="n"/>
      <c r="E21" s="32" t="n"/>
      <c r="F21" s="32" t="n"/>
    </row>
    <row r="22">
      <c r="A22" s="32" t="n"/>
      <c r="B22" s="32" t="n"/>
      <c r="C22" s="32" t="n"/>
      <c r="D22" s="32" t="n"/>
      <c r="E22" s="32" t="n"/>
      <c r="F22" s="32" t="n"/>
    </row>
    <row r="23">
      <c r="A23" s="33" t="inlineStr">
        <is>
          <t>✏️ CÓMO USAR LA PLANTILLA</t>
        </is>
      </c>
      <c r="B23" s="32" t="n"/>
      <c r="C23" s="32" t="n"/>
      <c r="D23" s="32" t="n"/>
      <c r="E23" s="32" t="n"/>
      <c r="F23" s="32" t="n"/>
    </row>
    <row r="24">
      <c r="A24" s="32" t="n"/>
      <c r="B24" s="32" t="n"/>
      <c r="C24" s="32" t="n"/>
      <c r="D24" s="32" t="n"/>
      <c r="E24" s="32" t="n"/>
      <c r="F24" s="32" t="n"/>
    </row>
    <row r="25">
      <c r="A25" s="36" t="inlineStr">
        <is>
          <t>PASO 1:</t>
        </is>
      </c>
      <c r="B25" s="34" t="inlineStr">
        <is>
          <t>Actualice los valores en la pestaña "Datos Empleados" con su información real</t>
        </is>
      </c>
      <c r="C25" s="32" t="n"/>
      <c r="D25" s="32" t="n"/>
      <c r="E25" s="32" t="n"/>
      <c r="F25" s="32" t="n"/>
    </row>
    <row r="26">
      <c r="A26" s="36" t="inlineStr">
        <is>
          <t>PASO 2:</t>
        </is>
      </c>
      <c r="B26" s="34" t="inlineStr">
        <is>
          <t>Modifique los objetivos en la columna C de "KPIs Recursos Humanos" según sus metas</t>
        </is>
      </c>
      <c r="C26" s="32" t="n"/>
      <c r="D26" s="32" t="n"/>
      <c r="E26" s="32" t="n"/>
      <c r="F26" s="32" t="n"/>
    </row>
    <row r="27">
      <c r="A27" s="36" t="inlineStr">
        <is>
          <t>PASO 3:</t>
        </is>
      </c>
      <c r="B27" s="34" t="inlineStr">
        <is>
          <t>Ingrese los valores actuales en la columna B</t>
        </is>
      </c>
      <c r="C27" s="32" t="n"/>
      <c r="D27" s="32" t="n"/>
      <c r="E27" s="32" t="n"/>
      <c r="F27" s="32" t="n"/>
    </row>
    <row r="28">
      <c r="A28" s="36" t="inlineStr">
        <is>
          <t>PASO 4:</t>
        </is>
      </c>
      <c r="B28" s="34" t="inlineStr">
        <is>
          <t>Los cálculos y estados se actualizarán automáticamente</t>
        </is>
      </c>
      <c r="C28" s="32" t="n"/>
      <c r="D28" s="32" t="n"/>
      <c r="E28" s="32" t="n"/>
      <c r="F28" s="32" t="n"/>
    </row>
    <row r="29">
      <c r="A29" s="36" t="inlineStr">
        <is>
          <t>PASO 5:</t>
        </is>
      </c>
      <c r="B29" s="34" t="inlineStr">
        <is>
          <t>Revise los gráficos en "Indicadores Mensuales" para análisis de tendencias</t>
        </is>
      </c>
      <c r="C29" s="32" t="n"/>
      <c r="D29" s="32" t="n"/>
      <c r="E29" s="32" t="n"/>
      <c r="F29" s="32" t="n"/>
    </row>
    <row r="30">
      <c r="A30" s="32" t="n"/>
      <c r="B30" s="32" t="n"/>
      <c r="C30" s="32" t="n"/>
      <c r="D30" s="32" t="n"/>
      <c r="E30" s="32" t="n"/>
      <c r="F30" s="32" t="n"/>
    </row>
    <row r="31">
      <c r="A31" s="33" t="inlineStr">
        <is>
          <t>🎨 CÓDIGO DE COLORES</t>
        </is>
      </c>
      <c r="B31" s="32" t="n"/>
      <c r="C31" s="32" t="n"/>
      <c r="D31" s="32" t="n"/>
      <c r="E31" s="32" t="n"/>
      <c r="F31" s="32" t="n"/>
    </row>
    <row r="32">
      <c r="A32" s="32" t="n"/>
      <c r="B32" s="32" t="n"/>
      <c r="C32" s="32" t="n"/>
      <c r="D32" s="32" t="n"/>
      <c r="E32" s="32" t="n"/>
      <c r="F32" s="32" t="n"/>
    </row>
    <row r="33">
      <c r="A33" s="36" t="inlineStr">
        <is>
          <t>✓ Verde</t>
        </is>
      </c>
      <c r="B33" s="34" t="inlineStr">
        <is>
          <t>KPI cumplido (100% o más del objetivo)</t>
        </is>
      </c>
      <c r="C33" s="32" t="n"/>
      <c r="D33" s="32" t="n"/>
      <c r="E33" s="32" t="n"/>
      <c r="F33" s="32" t="n"/>
    </row>
    <row r="34">
      <c r="A34" s="36" t="inlineStr">
        <is>
          <t>⚠ Naranja</t>
        </is>
      </c>
      <c r="B34" s="34" t="inlineStr">
        <is>
          <t>KPI en progreso (80-99% del objetivo)</t>
        </is>
      </c>
      <c r="C34" s="32" t="n"/>
      <c r="D34" s="32" t="n"/>
      <c r="E34" s="32" t="n"/>
      <c r="F34" s="32" t="n"/>
    </row>
    <row r="35">
      <c r="A35" s="36" t="inlineStr">
        <is>
          <t>✗ Rojo</t>
        </is>
      </c>
      <c r="B35" s="34" t="inlineStr">
        <is>
          <t>KPI no cumplido (menos del 80% del objetivo)</t>
        </is>
      </c>
      <c r="C35" s="32" t="n"/>
      <c r="D35" s="32" t="n"/>
      <c r="E35" s="32" t="n"/>
      <c r="F35" s="32" t="n"/>
    </row>
    <row r="36">
      <c r="A36" s="32" t="n"/>
      <c r="B36" s="32" t="n"/>
      <c r="C36" s="32" t="n"/>
      <c r="D36" s="32" t="n"/>
      <c r="E36" s="32" t="n"/>
      <c r="F36" s="32" t="n"/>
    </row>
    <row r="37">
      <c r="A37" s="33" t="inlineStr">
        <is>
          <t>📈 INDICADORES INCLUIDOS</t>
        </is>
      </c>
      <c r="B37" s="32" t="n"/>
      <c r="C37" s="32" t="n"/>
      <c r="D37" s="32" t="n"/>
      <c r="E37" s="32" t="n"/>
      <c r="F37" s="32" t="n"/>
    </row>
    <row r="38">
      <c r="A38" s="32" t="n"/>
      <c r="B38" s="32" t="n"/>
      <c r="C38" s="32" t="n"/>
      <c r="D38" s="32" t="n"/>
      <c r="E38" s="32" t="n"/>
      <c r="F38" s="32" t="n"/>
    </row>
    <row r="39">
      <c r="A39" s="35" t="inlineStr">
        <is>
          <t>1. Tasa de Rotación</t>
        </is>
      </c>
      <c r="B39" s="34" t="inlineStr">
        <is>
          <t>Porcentaje de empleados que abandonan la empresa</t>
        </is>
      </c>
      <c r="C39" s="32" t="n"/>
      <c r="D39" s="32" t="n"/>
      <c r="E39" s="32" t="n"/>
      <c r="F39" s="32" t="n"/>
    </row>
    <row r="40">
      <c r="A40" s="35" t="inlineStr">
        <is>
          <t>2. Tasa de Ausentismo</t>
        </is>
      </c>
      <c r="B40" s="34" t="inlineStr">
        <is>
          <t>Porcentaje de ausencias laborales</t>
        </is>
      </c>
      <c r="C40" s="32" t="n"/>
      <c r="D40" s="32" t="n"/>
      <c r="E40" s="32" t="n"/>
      <c r="F40" s="32" t="n"/>
    </row>
    <row r="41">
      <c r="A41" s="35" t="inlineStr">
        <is>
          <t>3. Satisfacción Laboral</t>
        </is>
      </c>
      <c r="B41" s="34" t="inlineStr">
        <is>
          <t>Índice de satisfacción de empleados</t>
        </is>
      </c>
      <c r="C41" s="32" t="n"/>
      <c r="D41" s="32" t="n"/>
      <c r="E41" s="32" t="n"/>
      <c r="F41" s="32" t="n"/>
    </row>
    <row r="42">
      <c r="A42" s="34" t="inlineStr">
        <is>
          <t>4. Tiempo Medio Contratación</t>
        </is>
      </c>
      <c r="B42" s="34" t="inlineStr">
        <is>
          <t>Días promedio para cubrir una vacante</t>
        </is>
      </c>
      <c r="C42" s="32" t="n"/>
      <c r="D42" s="32" t="n"/>
      <c r="E42" s="32" t="n"/>
      <c r="F42" s="32" t="n"/>
    </row>
    <row r="43">
      <c r="A43" s="34" t="inlineStr">
        <is>
          <t>5. Índice de Productividad</t>
        </is>
      </c>
      <c r="B43" s="34" t="inlineStr">
        <is>
          <t>Nivel de productividad del equipo</t>
        </is>
      </c>
      <c r="C43" s="32" t="n"/>
      <c r="D43" s="32" t="n"/>
      <c r="E43" s="32" t="n"/>
      <c r="F43" s="32" t="n"/>
    </row>
    <row r="44">
      <c r="A44" s="34" t="inlineStr">
        <is>
          <t>6. Tasa de Retención</t>
        </is>
      </c>
      <c r="B44" s="34" t="inlineStr">
        <is>
          <t>Porcentaje de empleados retenidos</t>
        </is>
      </c>
      <c r="C44" s="32" t="n"/>
      <c r="D44" s="32" t="n"/>
      <c r="E44" s="32" t="n"/>
      <c r="F44" s="32" t="n"/>
    </row>
    <row r="45">
      <c r="A45" s="34" t="inlineStr">
        <is>
          <t>7. Cumplimiento Capacitación</t>
        </is>
      </c>
      <c r="B45" s="34" t="inlineStr">
        <is>
          <t>Porcentaje de plan de formación completado</t>
        </is>
      </c>
      <c r="C45" s="32" t="n"/>
      <c r="D45" s="32" t="n"/>
      <c r="E45" s="32" t="n"/>
      <c r="F45" s="32" t="n"/>
    </row>
    <row r="46">
      <c r="A46" s="34" t="inlineStr">
        <is>
          <t>8. Ratio Costo Laboral</t>
        </is>
      </c>
      <c r="B46" s="34" t="inlineStr">
        <is>
          <t>Proporción de costos laborales sobre ingresos</t>
        </is>
      </c>
      <c r="C46" s="32" t="n"/>
      <c r="D46" s="32" t="n"/>
      <c r="E46" s="32" t="n"/>
      <c r="F46" s="32" t="n"/>
    </row>
    <row r="47">
      <c r="A47" s="34" t="inlineStr">
        <is>
          <t>9. Índice de Compromiso</t>
        </is>
      </c>
      <c r="B47" s="34" t="inlineStr">
        <is>
          <t>Nivel de compromiso organizacional</t>
        </is>
      </c>
      <c r="C47" s="32" t="n"/>
      <c r="D47" s="32" t="n"/>
      <c r="E47" s="32" t="n"/>
      <c r="F47" s="32" t="n"/>
    </row>
    <row r="48">
      <c r="A48" s="34" t="inlineStr">
        <is>
          <t>10. Tasa Promoción Interna</t>
        </is>
      </c>
      <c r="B48" s="34" t="inlineStr">
        <is>
          <t>Porcentaje de puestos cubiertos internamente</t>
        </is>
      </c>
      <c r="C48" s="32" t="n"/>
      <c r="D48" s="32" t="n"/>
      <c r="E48" s="32" t="n"/>
      <c r="F48" s="32" t="n"/>
    </row>
    <row r="49">
      <c r="A49" s="32" t="n"/>
      <c r="B49" s="32" t="n"/>
      <c r="C49" s="32" t="n"/>
      <c r="D49" s="32" t="n"/>
      <c r="E49" s="32" t="n"/>
      <c r="F49" s="32" t="n"/>
    </row>
    <row r="50">
      <c r="A50" s="33" t="inlineStr">
        <is>
          <t>💡 CONSEJOS Y MEJORES PRÁCTICAS</t>
        </is>
      </c>
      <c r="B50" s="32" t="n"/>
      <c r="C50" s="32" t="n"/>
      <c r="D50" s="32" t="n"/>
      <c r="E50" s="32" t="n"/>
      <c r="F50" s="32" t="n"/>
    </row>
    <row r="51">
      <c r="A51" s="32" t="n"/>
      <c r="B51" s="32" t="n"/>
      <c r="C51" s="32" t="n"/>
      <c r="D51" s="32" t="n"/>
      <c r="E51" s="32" t="n"/>
      <c r="F51" s="32" t="n"/>
    </row>
    <row r="52">
      <c r="A52" s="34" t="inlineStr">
        <is>
          <t>✓</t>
        </is>
      </c>
      <c r="B52" s="34" t="inlineStr">
        <is>
          <t>Actualice los datos al menos mensualmente para mantener información vigente</t>
        </is>
      </c>
      <c r="C52" s="32" t="n"/>
      <c r="D52" s="32" t="n"/>
      <c r="E52" s="32" t="n"/>
      <c r="F52" s="32" t="n"/>
    </row>
    <row r="53">
      <c r="A53" s="34" t="inlineStr">
        <is>
          <t>✓</t>
        </is>
      </c>
      <c r="B53" s="34" t="inlineStr">
        <is>
          <t>Establezca objetivos realistas basados en su industria y tamaño de empresa</t>
        </is>
      </c>
      <c r="C53" s="32" t="n"/>
      <c r="D53" s="32" t="n"/>
      <c r="E53" s="32" t="n"/>
      <c r="F53" s="32" t="n"/>
    </row>
    <row r="54">
      <c r="A54" s="34" t="inlineStr">
        <is>
          <t>✓</t>
        </is>
      </c>
      <c r="B54" s="34" t="inlineStr">
        <is>
          <t>Compare sus KPIs con benchmarks del sector</t>
        </is>
      </c>
      <c r="C54" s="32" t="n"/>
      <c r="D54" s="32" t="n"/>
      <c r="E54" s="32" t="n"/>
      <c r="F54" s="32" t="n"/>
    </row>
    <row r="55">
      <c r="A55" s="34" t="inlineStr">
        <is>
          <t>✓</t>
        </is>
      </c>
      <c r="B55" s="34" t="inlineStr">
        <is>
          <t>Documente las acciones tomadas cuando un KPI está en rojo</t>
        </is>
      </c>
      <c r="C55" s="32" t="n"/>
      <c r="D55" s="32" t="n"/>
      <c r="E55" s="32" t="n"/>
      <c r="F55" s="32" t="n"/>
    </row>
    <row r="56">
      <c r="A56" s="34" t="inlineStr">
        <is>
          <t>✓</t>
        </is>
      </c>
      <c r="B56" s="34" t="inlineStr">
        <is>
          <t>Use los gráficos para presentaciones ejecutivas</t>
        </is>
      </c>
      <c r="C56" s="32" t="n"/>
      <c r="D56" s="32" t="n"/>
      <c r="E56" s="32" t="n"/>
      <c r="F56" s="32" t="n"/>
    </row>
    <row r="57">
      <c r="A57" s="34" t="inlineStr">
        <is>
          <t>✓</t>
        </is>
      </c>
      <c r="B57" s="34" t="inlineStr">
        <is>
          <t>Mantenga respaldos periódicos de la información</t>
        </is>
      </c>
      <c r="C57" s="32" t="n"/>
      <c r="D57" s="32" t="n"/>
      <c r="E57" s="32" t="n"/>
      <c r="F57" s="32" t="n"/>
    </row>
    <row r="58">
      <c r="A58" s="32" t="n"/>
      <c r="B58" s="32" t="n"/>
      <c r="C58" s="32" t="n"/>
      <c r="D58" s="32" t="n"/>
      <c r="E58" s="32" t="n"/>
      <c r="F58" s="32" t="n"/>
    </row>
    <row r="59">
      <c r="A59" s="33" t="inlineStr">
        <is>
          <t>⚙️ PERSONALIZACIÓN</t>
        </is>
      </c>
      <c r="B59" s="32" t="n"/>
      <c r="C59" s="32" t="n"/>
      <c r="D59" s="32" t="n"/>
      <c r="E59" s="32" t="n"/>
      <c r="F59" s="32" t="n"/>
    </row>
    <row r="60">
      <c r="A60" s="32" t="n"/>
      <c r="B60" s="32" t="n"/>
      <c r="C60" s="32" t="n"/>
      <c r="D60" s="32" t="n"/>
      <c r="E60" s="32" t="n"/>
      <c r="F60" s="32" t="n"/>
    </row>
    <row r="61">
      <c r="A61" s="34" t="inlineStr">
        <is>
          <t>Puede personalizar esta plantilla:</t>
        </is>
      </c>
      <c r="B61" s="32" t="n"/>
      <c r="C61" s="32" t="n"/>
      <c r="D61" s="32" t="n"/>
      <c r="E61" s="32" t="n"/>
      <c r="F61" s="32" t="n"/>
    </row>
    <row r="62">
      <c r="A62" s="34" t="inlineStr">
        <is>
          <t>• Agregando nuevos KPIs según sus necesidades</t>
        </is>
      </c>
      <c r="B62" s="32" t="n"/>
      <c r="C62" s="32" t="n"/>
      <c r="D62" s="32" t="n"/>
      <c r="E62" s="32" t="n"/>
      <c r="F62" s="32" t="n"/>
    </row>
    <row r="63">
      <c r="A63" s="34" t="inlineStr">
        <is>
          <t>• Modificando los rangos de objetivos</t>
        </is>
      </c>
      <c r="B63" s="32" t="n"/>
      <c r="C63" s="32" t="n"/>
      <c r="D63" s="32" t="n"/>
      <c r="E63" s="32" t="n"/>
      <c r="F63" s="32" t="n"/>
    </row>
    <row r="64">
      <c r="A64" s="34" t="inlineStr">
        <is>
          <t>• Añadiendo más campos en la base de datos</t>
        </is>
      </c>
      <c r="B64" s="32" t="n"/>
      <c r="C64" s="32" t="n"/>
      <c r="D64" s="32" t="n"/>
      <c r="E64" s="32" t="n"/>
      <c r="F64" s="32" t="n"/>
    </row>
    <row r="65">
      <c r="A65" s="34" t="inlineStr">
        <is>
          <t>• Creando gráficos adicionales</t>
        </is>
      </c>
      <c r="B65" s="32" t="n"/>
      <c r="C65" s="32" t="n"/>
      <c r="D65" s="32" t="n"/>
      <c r="E65" s="32" t="n"/>
      <c r="F65" s="32" t="n"/>
    </row>
    <row r="66">
      <c r="A66" s="34" t="inlineStr">
        <is>
          <t>• Ajustando los colores corporativos</t>
        </is>
      </c>
      <c r="B66" s="32" t="n"/>
      <c r="C66" s="32" t="n"/>
      <c r="D66" s="32" t="n"/>
      <c r="E66" s="32" t="n"/>
      <c r="F66" s="32" t="n"/>
    </row>
    <row r="67">
      <c r="A67" s="32" t="n"/>
      <c r="B67" s="32" t="n"/>
      <c r="C67" s="32" t="n"/>
      <c r="D67" s="32" t="n"/>
      <c r="E67" s="32" t="n"/>
      <c r="F67" s="32" t="n"/>
    </row>
    <row r="68">
      <c r="A68" s="33" t="inlineStr">
        <is>
          <t>📞 SOPORTE</t>
        </is>
      </c>
      <c r="B68" s="32" t="n"/>
      <c r="C68" s="32" t="n"/>
      <c r="D68" s="32" t="n"/>
      <c r="E68" s="32" t="n"/>
      <c r="F68" s="32" t="n"/>
    </row>
    <row r="69">
      <c r="A69" s="32" t="n"/>
      <c r="B69" s="32" t="n"/>
      <c r="C69" s="32" t="n"/>
      <c r="D69" s="32" t="n"/>
      <c r="E69" s="32" t="n"/>
      <c r="F69" s="32" t="n"/>
    </row>
    <row r="70">
      <c r="A70" s="34" t="inlineStr">
        <is>
          <t>Esta es una plantilla gratuita lista para usar.</t>
        </is>
      </c>
      <c r="B70" s="32" t="n"/>
      <c r="C70" s="32" t="n"/>
      <c r="D70" s="32" t="n"/>
      <c r="E70" s="32" t="n"/>
      <c r="F70" s="32" t="n"/>
    </row>
    <row r="71">
      <c r="A71" s="34" t="inlineStr">
        <is>
          <t>Puede modificarla según sus necesidades específicas.</t>
        </is>
      </c>
      <c r="B71" s="32" t="n"/>
      <c r="C71" s="32" t="n"/>
      <c r="D71" s="32" t="n"/>
      <c r="E71" s="32" t="n"/>
      <c r="F71" s="32" t="n"/>
    </row>
    <row r="72">
      <c r="A72" s="32" t="n"/>
      <c r="B72" s="32" t="n"/>
      <c r="C72" s="32" t="n"/>
      <c r="D72" s="32" t="n"/>
      <c r="E72" s="32" t="n"/>
      <c r="F72" s="32" t="n"/>
    </row>
    <row r="73">
      <c r="A73" s="34" t="inlineStr">
        <is>
          <t>Última actualización:</t>
        </is>
      </c>
      <c r="B73" s="34" t="inlineStr">
        <is>
          <t>20/01/2026</t>
        </is>
      </c>
      <c r="C73" s="32" t="n"/>
      <c r="D73" s="32" t="n"/>
      <c r="E73" s="32" t="n"/>
      <c r="F73" s="32" t="n"/>
    </row>
    <row r="74">
      <c r="A74" s="34" t="inlineStr">
        <is>
          <t>Versión:</t>
        </is>
      </c>
      <c r="B74" s="34" t="inlineStr">
        <is>
          <t>1.0</t>
        </is>
      </c>
      <c r="C74" s="32" t="n"/>
      <c r="D74" s="32" t="n"/>
      <c r="E74" s="32" t="n"/>
      <c r="F74" s="32" t="n"/>
    </row>
    <row r="75">
      <c r="A75" s="32" t="n"/>
      <c r="B75" s="32" t="n"/>
      <c r="C75" s="32" t="n"/>
      <c r="D75" s="32" t="n"/>
      <c r="E75" s="32" t="n"/>
      <c r="F75" s="32" t="n"/>
    </row>
  </sheetData>
  <mergeCells count="47">
    <mergeCell ref="A1:F1"/>
    <mergeCell ref="A3:F3"/>
    <mergeCell ref="A6:F6"/>
    <mergeCell ref="B8:F8"/>
    <mergeCell ref="B9:F9"/>
    <mergeCell ref="B10:F10"/>
    <mergeCell ref="B11:F11"/>
    <mergeCell ref="B13:F13"/>
    <mergeCell ref="B14:F14"/>
    <mergeCell ref="B15:F15"/>
    <mergeCell ref="B16:F16"/>
    <mergeCell ref="B18:F18"/>
    <mergeCell ref="B19:F19"/>
    <mergeCell ref="B20:F20"/>
    <mergeCell ref="B21:F21"/>
    <mergeCell ref="A23:F23"/>
    <mergeCell ref="B25:F25"/>
    <mergeCell ref="B26:F26"/>
    <mergeCell ref="B27:F27"/>
    <mergeCell ref="B28:F28"/>
    <mergeCell ref="B29:F29"/>
    <mergeCell ref="A31:F31"/>
    <mergeCell ref="B33:F33"/>
    <mergeCell ref="B34:F34"/>
    <mergeCell ref="B35:F35"/>
    <mergeCell ref="A37:F37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A50:F50"/>
    <mergeCell ref="B52:F52"/>
    <mergeCell ref="B53:F53"/>
    <mergeCell ref="B54:F54"/>
    <mergeCell ref="B55:F55"/>
    <mergeCell ref="B56:F56"/>
    <mergeCell ref="B57:F57"/>
    <mergeCell ref="A59:F59"/>
    <mergeCell ref="A68:F68"/>
    <mergeCell ref="B73:F73"/>
    <mergeCell ref="B74:F7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2026-01-20T17:49:32Z</dcterms:created>
  <dcterms:modified xmlns:dcterms="http://purl.org/dc/terms/" xmlns:xsi="http://www.w3.org/2001/XMLSchema-instance" xsi:type="dcterms:W3CDTF">2026-01-20T17:49:32Z</dcterms:modified>
</cp:coreProperties>
</file>