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de Pagos" sheetId="1" state="visible" r:id="rId1"/>
    <sheet xmlns:r="http://schemas.openxmlformats.org/officeDocument/2006/relationships" name="Resumen Mensual" sheetId="2" state="visible" r:id="rId2"/>
    <sheet xmlns:r="http://schemas.openxmlformats.org/officeDocument/2006/relationships" name="Categorías" sheetId="3" state="visible" r:id="rId3"/>
    <sheet xmlns:r="http://schemas.openxmlformats.org/officeDocument/2006/relationships" name="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$#,##0.00"/>
  </numFmts>
  <fonts count="16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sz val="10"/>
    </font>
    <font>
      <name val="Calibri"/>
      <b val="1"/>
      <color rgb="00FFFFFF"/>
      <sz val="11"/>
    </font>
    <font>
      <b val="1"/>
      <color rgb="0010B981"/>
    </font>
    <font>
      <b val="1"/>
      <color rgb="003B82F6"/>
    </font>
    <font>
      <b val="1"/>
      <color rgb="00F59E0B"/>
    </font>
    <font>
      <name val="Calibri"/>
      <b val="1"/>
      <color rgb="00FFFFFF"/>
      <sz val="12"/>
    </font>
    <font>
      <b val="1"/>
    </font>
    <font>
      <b val="1"/>
      <color rgb="001E3A8A"/>
      <sz val="12"/>
    </font>
    <font>
      <b val="1"/>
      <color rgb="00FFFFFF"/>
    </font>
    <font>
      <name val="Calibri"/>
      <b val="1"/>
      <color rgb="00FFFFFF"/>
      <sz val="16"/>
    </font>
    <font>
      <name val="Calibri"/>
      <sz val="11"/>
    </font>
    <font>
      <name val="Calibri"/>
      <b val="1"/>
      <color rgb="001E3A8A"/>
      <sz val="14"/>
    </font>
    <font>
      <name val="Calibri"/>
      <b val="1"/>
      <color rgb="001E3A8A"/>
      <sz val="12"/>
    </font>
    <font>
      <name val="Calibri"/>
      <color rgb="0010B981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FD700"/>
        <bgColor rgb="00FFD700"/>
      </patternFill>
    </fill>
    <fill>
      <patternFill patternType="solid">
        <fgColor rgb="003B82F6"/>
        <bgColor rgb="003B82F6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/>
    </xf>
    <xf numFmtId="0" fontId="3" fillId="2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166" fontId="0" fillId="3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/>
    </xf>
    <xf numFmtId="0" fontId="7" fillId="2" borderId="2" applyAlignment="1" pivotButton="0" quotePrefix="0" xfId="0">
      <alignment horizontal="center" vertical="center"/>
    </xf>
    <xf numFmtId="0" fontId="8" fillId="0" borderId="2" applyAlignment="1" pivotButton="0" quotePrefix="0" xfId="0">
      <alignment horizontal="right" vertical="center"/>
    </xf>
    <xf numFmtId="166" fontId="4" fillId="0" borderId="2" applyAlignment="1" pivotButton="0" quotePrefix="0" xfId="0">
      <alignment horizontal="right" vertical="center"/>
    </xf>
    <xf numFmtId="166" fontId="6" fillId="0" borderId="2" applyAlignment="1" pivotButton="0" quotePrefix="0" xfId="0">
      <alignment horizontal="right" vertical="center"/>
    </xf>
    <xf numFmtId="166" fontId="9" fillId="4" borderId="2" applyAlignment="1" pivotButton="0" quotePrefix="0" xfId="0">
      <alignment horizontal="right" vertical="center"/>
    </xf>
    <xf numFmtId="10" fontId="0" fillId="3" borderId="1" applyAlignment="1" pivotButton="0" quotePrefix="0" xfId="0">
      <alignment horizontal="right" vertical="center"/>
    </xf>
    <xf numFmtId="10" fontId="0" fillId="0" borderId="1" applyAlignment="1" pivotButton="0" quotePrefix="0" xfId="0">
      <alignment horizontal="right" vertical="center"/>
    </xf>
    <xf numFmtId="0" fontId="10" fillId="2" borderId="2" applyAlignment="1" pivotButton="0" quotePrefix="0" xfId="0">
      <alignment horizontal="center" vertical="center"/>
    </xf>
    <xf numFmtId="166" fontId="10" fillId="2" borderId="2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10" fillId="5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center" wrapText="1"/>
    </xf>
    <xf numFmtId="0" fontId="15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Pagos por Categoría</a:t>
            </a:r>
          </a:p>
        </rich>
      </tx>
    </title>
    <plotArea>
      <pieChart>
        <varyColors val="1"/>
        <ser>
          <idx val="0"/>
          <order val="0"/>
          <tx>
            <strRef>
              <f>'Resumen Mensual'!D3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Mensual'!$A$4:$A$13</f>
            </numRef>
          </cat>
          <val>
            <numRef>
              <f>'Resumen Mensual'!$D$4:$D$13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Comparación: Pagado vs Pendiente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 Mensual'!B3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Mensual'!$A$4:$A$13</f>
            </numRef>
          </cat>
          <val>
            <numRef>
              <f>'Resumen Mensual'!$B$4:$B$13</f>
            </numRef>
          </val>
        </ser>
        <ser>
          <idx val="1"/>
          <order val="1"/>
          <tx>
            <strRef>
              <f>'Resumen Mensual'!C3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Mensual'!$A$4:$A$13</f>
            </numRef>
          </cat>
          <val>
            <numRef>
              <f>'Resumen Mensual'!$C$4:$C$13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Categorías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Monto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21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25" customWidth="1" min="3" max="3"/>
    <col width="12" customWidth="1" min="4" max="4"/>
    <col width="18" customWidth="1" min="5" max="5"/>
    <col width="12" customWidth="1" min="6" max="6"/>
    <col width="20" customWidth="1" min="7" max="7"/>
    <col width="30" customWidth="1" min="8" max="8"/>
  </cols>
  <sheetData>
    <row r="1" ht="35" customHeight="1">
      <c r="A1" s="1" t="inlineStr">
        <is>
          <t>CONTROL DE PAGOS MENSUALES</t>
        </is>
      </c>
    </row>
    <row r="2">
      <c r="A2" s="2" t="inlineStr">
        <is>
          <t>Generado el: 20/01/2026</t>
        </is>
      </c>
    </row>
    <row r="3">
      <c r="A3" t="inlineStr"/>
    </row>
    <row r="4" ht="25" customHeight="1">
      <c r="A4" s="3" t="inlineStr">
        <is>
          <t>Fecha</t>
        </is>
      </c>
      <c r="B4" s="3" t="inlineStr">
        <is>
          <t>Categoría</t>
        </is>
      </c>
      <c r="C4" s="3" t="inlineStr">
        <is>
          <t>Descripción</t>
        </is>
      </c>
      <c r="D4" s="3" t="inlineStr">
        <is>
          <t>Monto</t>
        </is>
      </c>
      <c r="E4" s="3" t="inlineStr">
        <is>
          <t>Método de Pago</t>
        </is>
      </c>
      <c r="F4" s="3" t="inlineStr">
        <is>
          <t>Estado</t>
        </is>
      </c>
      <c r="G4" s="3" t="inlineStr">
        <is>
          <t>Beneficiario</t>
        </is>
      </c>
      <c r="H4" s="3" t="inlineStr">
        <is>
          <t>Notas</t>
        </is>
      </c>
    </row>
    <row r="5">
      <c r="A5" s="4" t="n">
        <v>45296</v>
      </c>
      <c r="B5" s="5" t="inlineStr">
        <is>
          <t>Vivienda</t>
        </is>
      </c>
      <c r="C5" s="6" t="inlineStr">
        <is>
          <t>Renta mensual</t>
        </is>
      </c>
      <c r="D5" s="7" t="n">
        <v>12000</v>
      </c>
      <c r="E5" s="5" t="inlineStr">
        <is>
          <t>Transferencia</t>
        </is>
      </c>
      <c r="F5" s="8" t="inlineStr">
        <is>
          <t>Pagado</t>
        </is>
      </c>
      <c r="G5" s="6" t="inlineStr">
        <is>
          <t>Propietario</t>
        </is>
      </c>
      <c r="H5" s="6" t="inlineStr">
        <is>
          <t>Enero 2024</t>
        </is>
      </c>
    </row>
    <row r="6">
      <c r="A6" s="9" t="n">
        <v>45301</v>
      </c>
      <c r="B6" s="10" t="inlineStr">
        <is>
          <t>Servicios</t>
        </is>
      </c>
      <c r="C6" s="11" t="inlineStr">
        <is>
          <t>Luz eléctrica</t>
        </is>
      </c>
      <c r="D6" s="12" t="n">
        <v>850</v>
      </c>
      <c r="E6" s="10" t="inlineStr">
        <is>
          <t>Tarjeta Débito</t>
        </is>
      </c>
      <c r="F6" s="13" t="inlineStr">
        <is>
          <t>Pagado</t>
        </is>
      </c>
      <c r="G6" s="11" t="inlineStr">
        <is>
          <t>CFE</t>
        </is>
      </c>
      <c r="H6" s="11" t="inlineStr"/>
    </row>
    <row r="7">
      <c r="A7" s="4" t="n">
        <v>45301</v>
      </c>
      <c r="B7" s="5" t="inlineStr">
        <is>
          <t>Servicios</t>
        </is>
      </c>
      <c r="C7" s="6" t="inlineStr">
        <is>
          <t>Agua</t>
        </is>
      </c>
      <c r="D7" s="7" t="n">
        <v>320</v>
      </c>
      <c r="E7" s="5" t="inlineStr">
        <is>
          <t>Tarjeta Débito</t>
        </is>
      </c>
      <c r="F7" s="8" t="inlineStr">
        <is>
          <t>Pagado</t>
        </is>
      </c>
      <c r="G7" s="6" t="inlineStr">
        <is>
          <t>CONAGUA</t>
        </is>
      </c>
      <c r="H7" s="6" t="inlineStr"/>
    </row>
    <row r="8">
      <c r="A8" s="9" t="n">
        <v>45303</v>
      </c>
      <c r="B8" s="10" t="inlineStr">
        <is>
          <t>Servicios</t>
        </is>
      </c>
      <c r="C8" s="11" t="inlineStr">
        <is>
          <t>Internet</t>
        </is>
      </c>
      <c r="D8" s="12" t="n">
        <v>599</v>
      </c>
      <c r="E8" s="10" t="inlineStr">
        <is>
          <t>Cargo automático</t>
        </is>
      </c>
      <c r="F8" s="13" t="inlineStr">
        <is>
          <t>Pagado</t>
        </is>
      </c>
      <c r="G8" s="11" t="inlineStr">
        <is>
          <t>Proveedor ISP</t>
        </is>
      </c>
      <c r="H8" s="11" t="inlineStr"/>
    </row>
    <row r="9">
      <c r="A9" s="4" t="n">
        <v>45306</v>
      </c>
      <c r="B9" s="5" t="inlineStr">
        <is>
          <t>Alimentación</t>
        </is>
      </c>
      <c r="C9" s="6" t="inlineStr">
        <is>
          <t>Supermercado</t>
        </is>
      </c>
      <c r="D9" s="7" t="n">
        <v>4500</v>
      </c>
      <c r="E9" s="5" t="inlineStr">
        <is>
          <t>Tarjeta Crédito</t>
        </is>
      </c>
      <c r="F9" s="8" t="inlineStr">
        <is>
          <t>Pagado</t>
        </is>
      </c>
      <c r="G9" s="6" t="inlineStr">
        <is>
          <t>Walmart</t>
        </is>
      </c>
      <c r="H9" s="6" t="inlineStr">
        <is>
          <t>Despensa mensual</t>
        </is>
      </c>
    </row>
    <row r="10">
      <c r="A10" s="9" t="n">
        <v>45311</v>
      </c>
      <c r="B10" s="10" t="inlineStr">
        <is>
          <t>Transporte</t>
        </is>
      </c>
      <c r="C10" s="11" t="inlineStr">
        <is>
          <t>Gasolina</t>
        </is>
      </c>
      <c r="D10" s="12" t="n">
        <v>1200</v>
      </c>
      <c r="E10" s="10" t="inlineStr">
        <is>
          <t>Efectivo</t>
        </is>
      </c>
      <c r="F10" s="13" t="inlineStr">
        <is>
          <t>Pagado</t>
        </is>
      </c>
      <c r="G10" s="11" t="inlineStr">
        <is>
          <t>Gasolinera</t>
        </is>
      </c>
      <c r="H10" s="11" t="inlineStr"/>
    </row>
    <row r="11">
      <c r="A11" s="4" t="n">
        <v>45316</v>
      </c>
      <c r="B11" s="5" t="inlineStr">
        <is>
          <t>Salud</t>
        </is>
      </c>
      <c r="C11" s="6" t="inlineStr">
        <is>
          <t>Seguro médico</t>
        </is>
      </c>
      <c r="D11" s="7" t="n">
        <v>2500</v>
      </c>
      <c r="E11" s="5" t="inlineStr">
        <is>
          <t>Transferencia</t>
        </is>
      </c>
      <c r="F11" s="8" t="inlineStr">
        <is>
          <t>Pagado</t>
        </is>
      </c>
      <c r="G11" s="6" t="inlineStr">
        <is>
          <t>Aseguradora</t>
        </is>
      </c>
      <c r="H11" s="6" t="inlineStr"/>
    </row>
    <row r="12">
      <c r="A12" s="9" t="n">
        <v>45319</v>
      </c>
      <c r="B12" s="10" t="inlineStr">
        <is>
          <t>Educación</t>
        </is>
      </c>
      <c r="C12" s="11" t="inlineStr">
        <is>
          <t>Colegiatura</t>
        </is>
      </c>
      <c r="D12" s="12" t="n">
        <v>3500</v>
      </c>
      <c r="E12" s="10" t="inlineStr">
        <is>
          <t>Transferencia</t>
        </is>
      </c>
      <c r="F12" s="13" t="inlineStr">
        <is>
          <t>Pagado</t>
        </is>
      </c>
      <c r="G12" s="11" t="inlineStr">
        <is>
          <t>Escuela</t>
        </is>
      </c>
      <c r="H12" s="11" t="inlineStr"/>
    </row>
    <row r="13">
      <c r="A13" s="4" t="n">
        <v>45327</v>
      </c>
      <c r="B13" s="5" t="inlineStr">
        <is>
          <t>Vivienda</t>
        </is>
      </c>
      <c r="C13" s="6" t="inlineStr">
        <is>
          <t>Renta mensual</t>
        </is>
      </c>
      <c r="D13" s="7" t="n">
        <v>12000</v>
      </c>
      <c r="E13" s="5" t="inlineStr">
        <is>
          <t>Transferencia</t>
        </is>
      </c>
      <c r="F13" s="14" t="inlineStr">
        <is>
          <t>Programado</t>
        </is>
      </c>
      <c r="G13" s="6" t="inlineStr">
        <is>
          <t>Propietario</t>
        </is>
      </c>
      <c r="H13" s="6" t="inlineStr">
        <is>
          <t>Febrero 2024</t>
        </is>
      </c>
    </row>
    <row r="14">
      <c r="A14" s="9" t="n">
        <v>45332</v>
      </c>
      <c r="B14" s="10" t="inlineStr">
        <is>
          <t>Servicios</t>
        </is>
      </c>
      <c r="C14" s="11" t="inlineStr">
        <is>
          <t>Luz eléctrica</t>
        </is>
      </c>
      <c r="D14" s="12" t="n">
        <v>850</v>
      </c>
      <c r="E14" s="10" t="inlineStr">
        <is>
          <t>Tarjeta Débito</t>
        </is>
      </c>
      <c r="F14" s="15" t="inlineStr">
        <is>
          <t>Pendiente</t>
        </is>
      </c>
      <c r="G14" s="11" t="inlineStr">
        <is>
          <t>CFE</t>
        </is>
      </c>
      <c r="H14" s="11" t="inlineStr"/>
    </row>
    <row r="17">
      <c r="A17" s="16" t="inlineStr">
        <is>
          <t>TOTALES</t>
        </is>
      </c>
      <c r="B17" s="17" t="inlineStr">
        <is>
          <t>Total Pagado:</t>
        </is>
      </c>
      <c r="C17" s="18">
        <f>SUMIF(F5:F1000,"Pagado",D5:D1000)</f>
        <v/>
      </c>
      <c r="D17" s="17" t="inlineStr">
        <is>
          <t>Total Pendiente:</t>
        </is>
      </c>
      <c r="E17" s="19">
        <f>SUMIF(F5:F1000,"Pendiente",D5:D1000)</f>
        <v/>
      </c>
      <c r="F17" s="17" t="inlineStr">
        <is>
          <t>Total General:</t>
        </is>
      </c>
      <c r="G17" s="20">
        <f>SUM(D5:D1000)</f>
        <v/>
      </c>
    </row>
  </sheetData>
  <mergeCells count="1">
    <mergeCell ref="A1:H1"/>
  </mergeCells>
  <dataValidations count="3">
    <dataValidation sqref="B5:B1000" showErrorMessage="1" showInputMessage="1" allowBlank="0" errorTitle="Categoría inválida" error="Seleccione una categoría válida" type="list">
      <formula1>"Vivienda,Servicios,Alimentación,Transporte,Salud,Educación,Entretenimiento,Ahorros,Deudas,Otros"</formula1>
    </dataValidation>
    <dataValidation sqref="E5:E1000" showErrorMessage="1" showInputMessage="1" allowBlank="0" errorTitle="Método inválido" error="Seleccione un método de pago válido" type="list">
      <formula1>"Efectivo,Tarjeta Débito,Tarjeta Crédito,Transferencia,Cheque,Otro"</formula1>
    </dataValidation>
    <dataValidation sqref="F5:F1000" showErrorMessage="1" showInputMessage="1" allowBlank="0" errorTitle="Estado inválido" error="Seleccione un estado válido" type="list">
      <formula1>"Pagado,Pendiente,Vencido,Programado"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18" customWidth="1" min="1" max="1"/>
    <col width="15" customWidth="1" min="2" max="2"/>
    <col width="15" customWidth="1" min="3" max="3"/>
    <col width="15" customWidth="1" min="4" max="4"/>
    <col width="12" customWidth="1" min="5" max="5"/>
    <col width="15" customWidth="1" min="6" max="6"/>
  </cols>
  <sheetData>
    <row r="1" ht="35" customHeight="1">
      <c r="A1" s="1" t="inlineStr">
        <is>
          <t>RESUMEN MENSUAL DE PAGOS</t>
        </is>
      </c>
    </row>
    <row r="3">
      <c r="A3" s="3" t="inlineStr">
        <is>
          <t>Categoría</t>
        </is>
      </c>
      <c r="B3" s="3" t="inlineStr">
        <is>
          <t>Total Pagado</t>
        </is>
      </c>
      <c r="C3" s="3" t="inlineStr">
        <is>
          <t>Total Pendiente</t>
        </is>
      </c>
      <c r="D3" s="3" t="inlineStr">
        <is>
          <t>Total General</t>
        </is>
      </c>
      <c r="E3" s="3" t="inlineStr">
        <is>
          <t>% del Total</t>
        </is>
      </c>
      <c r="F3" s="3" t="inlineStr">
        <is>
          <t>Número de Pagos</t>
        </is>
      </c>
    </row>
    <row r="4">
      <c r="A4" s="10" t="inlineStr">
        <is>
          <t>Vivienda</t>
        </is>
      </c>
      <c r="B4" s="12">
        <f>SUMIFS('Registro de Pagos'!$D:$D,'Registro de Pagos'!$B:$B,"Vivienda",'Registro de Pagos'!$F:$F,"Pagado")</f>
        <v/>
      </c>
      <c r="C4" s="12">
        <f>SUMIFS('Registro de Pagos'!$D:$D,'Registro de Pagos'!$B:$B,"Vivienda",'Registro de Pagos'!$F:$F,"Pendiente")</f>
        <v/>
      </c>
      <c r="D4" s="12">
        <f>B4+C4</f>
        <v/>
      </c>
      <c r="E4" s="21">
        <f>IF(SUM($D$4:$D$13)&gt;0,D4/SUM($D$4:$D$13),0)</f>
        <v/>
      </c>
      <c r="F4" s="10">
        <f>COUNTIF('Registro de Pagos'!$B:$B,"Vivienda")</f>
        <v/>
      </c>
    </row>
    <row r="5">
      <c r="A5" s="5" t="inlineStr">
        <is>
          <t>Servicios</t>
        </is>
      </c>
      <c r="B5" s="7">
        <f>SUMIFS('Registro de Pagos'!$D:$D,'Registro de Pagos'!$B:$B,"Servicios",'Registro de Pagos'!$F:$F,"Pagado")</f>
        <v/>
      </c>
      <c r="C5" s="7">
        <f>SUMIFS('Registro de Pagos'!$D:$D,'Registro de Pagos'!$B:$B,"Servicios",'Registro de Pagos'!$F:$F,"Pendiente")</f>
        <v/>
      </c>
      <c r="D5" s="7">
        <f>B5+C5</f>
        <v/>
      </c>
      <c r="E5" s="22">
        <f>IF(SUM($D$4:$D$13)&gt;0,D5/SUM($D$4:$D$13),0)</f>
        <v/>
      </c>
      <c r="F5" s="5">
        <f>COUNTIF('Registro de Pagos'!$B:$B,"Servicios")</f>
        <v/>
      </c>
    </row>
    <row r="6">
      <c r="A6" s="10" t="inlineStr">
        <is>
          <t>Alimentación</t>
        </is>
      </c>
      <c r="B6" s="12">
        <f>SUMIFS('Registro de Pagos'!$D:$D,'Registro de Pagos'!$B:$B,"Alimentación",'Registro de Pagos'!$F:$F,"Pagado")</f>
        <v/>
      </c>
      <c r="C6" s="12">
        <f>SUMIFS('Registro de Pagos'!$D:$D,'Registro de Pagos'!$B:$B,"Alimentación",'Registro de Pagos'!$F:$F,"Pendiente")</f>
        <v/>
      </c>
      <c r="D6" s="12">
        <f>B6+C6</f>
        <v/>
      </c>
      <c r="E6" s="21">
        <f>IF(SUM($D$4:$D$13)&gt;0,D6/SUM($D$4:$D$13),0)</f>
        <v/>
      </c>
      <c r="F6" s="10">
        <f>COUNTIF('Registro de Pagos'!$B:$B,"Alimentación")</f>
        <v/>
      </c>
    </row>
    <row r="7">
      <c r="A7" s="5" t="inlineStr">
        <is>
          <t>Transporte</t>
        </is>
      </c>
      <c r="B7" s="7">
        <f>SUMIFS('Registro de Pagos'!$D:$D,'Registro de Pagos'!$B:$B,"Transporte",'Registro de Pagos'!$F:$F,"Pagado")</f>
        <v/>
      </c>
      <c r="C7" s="7">
        <f>SUMIFS('Registro de Pagos'!$D:$D,'Registro de Pagos'!$B:$B,"Transporte",'Registro de Pagos'!$F:$F,"Pendiente")</f>
        <v/>
      </c>
      <c r="D7" s="7">
        <f>B7+C7</f>
        <v/>
      </c>
      <c r="E7" s="22">
        <f>IF(SUM($D$4:$D$13)&gt;0,D7/SUM($D$4:$D$13),0)</f>
        <v/>
      </c>
      <c r="F7" s="5">
        <f>COUNTIF('Registro de Pagos'!$B:$B,"Transporte")</f>
        <v/>
      </c>
    </row>
    <row r="8">
      <c r="A8" s="10" t="inlineStr">
        <is>
          <t>Salud</t>
        </is>
      </c>
      <c r="B8" s="12">
        <f>SUMIFS('Registro de Pagos'!$D:$D,'Registro de Pagos'!$B:$B,"Salud",'Registro de Pagos'!$F:$F,"Pagado")</f>
        <v/>
      </c>
      <c r="C8" s="12">
        <f>SUMIFS('Registro de Pagos'!$D:$D,'Registro de Pagos'!$B:$B,"Salud",'Registro de Pagos'!$F:$F,"Pendiente")</f>
        <v/>
      </c>
      <c r="D8" s="12">
        <f>B8+C8</f>
        <v/>
      </c>
      <c r="E8" s="21">
        <f>IF(SUM($D$4:$D$13)&gt;0,D8/SUM($D$4:$D$13),0)</f>
        <v/>
      </c>
      <c r="F8" s="10">
        <f>COUNTIF('Registro de Pagos'!$B:$B,"Salud")</f>
        <v/>
      </c>
    </row>
    <row r="9">
      <c r="A9" s="5" t="inlineStr">
        <is>
          <t>Educación</t>
        </is>
      </c>
      <c r="B9" s="7">
        <f>SUMIFS('Registro de Pagos'!$D:$D,'Registro de Pagos'!$B:$B,"Educación",'Registro de Pagos'!$F:$F,"Pagado")</f>
        <v/>
      </c>
      <c r="C9" s="7">
        <f>SUMIFS('Registro de Pagos'!$D:$D,'Registro de Pagos'!$B:$B,"Educación",'Registro de Pagos'!$F:$F,"Pendiente")</f>
        <v/>
      </c>
      <c r="D9" s="7">
        <f>B9+C9</f>
        <v/>
      </c>
      <c r="E9" s="22">
        <f>IF(SUM($D$4:$D$13)&gt;0,D9/SUM($D$4:$D$13),0)</f>
        <v/>
      </c>
      <c r="F9" s="5">
        <f>COUNTIF('Registro de Pagos'!$B:$B,"Educación")</f>
        <v/>
      </c>
    </row>
    <row r="10">
      <c r="A10" s="10" t="inlineStr">
        <is>
          <t>Entretenimiento</t>
        </is>
      </c>
      <c r="B10" s="12">
        <f>SUMIFS('Registro de Pagos'!$D:$D,'Registro de Pagos'!$B:$B,"Entretenimiento",'Registro de Pagos'!$F:$F,"Pagado")</f>
        <v/>
      </c>
      <c r="C10" s="12">
        <f>SUMIFS('Registro de Pagos'!$D:$D,'Registro de Pagos'!$B:$B,"Entretenimiento",'Registro de Pagos'!$F:$F,"Pendiente")</f>
        <v/>
      </c>
      <c r="D10" s="12">
        <f>B10+C10</f>
        <v/>
      </c>
      <c r="E10" s="21">
        <f>IF(SUM($D$4:$D$13)&gt;0,D10/SUM($D$4:$D$13),0)</f>
        <v/>
      </c>
      <c r="F10" s="10">
        <f>COUNTIF('Registro de Pagos'!$B:$B,"Entretenimiento")</f>
        <v/>
      </c>
    </row>
    <row r="11">
      <c r="A11" s="5" t="inlineStr">
        <is>
          <t>Ahorros</t>
        </is>
      </c>
      <c r="B11" s="7">
        <f>SUMIFS('Registro de Pagos'!$D:$D,'Registro de Pagos'!$B:$B,"Ahorros",'Registro de Pagos'!$F:$F,"Pagado")</f>
        <v/>
      </c>
      <c r="C11" s="7">
        <f>SUMIFS('Registro de Pagos'!$D:$D,'Registro de Pagos'!$B:$B,"Ahorros",'Registro de Pagos'!$F:$F,"Pendiente")</f>
        <v/>
      </c>
      <c r="D11" s="7">
        <f>B11+C11</f>
        <v/>
      </c>
      <c r="E11" s="22">
        <f>IF(SUM($D$4:$D$13)&gt;0,D11/SUM($D$4:$D$13),0)</f>
        <v/>
      </c>
      <c r="F11" s="5">
        <f>COUNTIF('Registro de Pagos'!$B:$B,"Ahorros")</f>
        <v/>
      </c>
    </row>
    <row r="12">
      <c r="A12" s="10" t="inlineStr">
        <is>
          <t>Deudas</t>
        </is>
      </c>
      <c r="B12" s="12">
        <f>SUMIFS('Registro de Pagos'!$D:$D,'Registro de Pagos'!$B:$B,"Deudas",'Registro de Pagos'!$F:$F,"Pagado")</f>
        <v/>
      </c>
      <c r="C12" s="12">
        <f>SUMIFS('Registro de Pagos'!$D:$D,'Registro de Pagos'!$B:$B,"Deudas",'Registro de Pagos'!$F:$F,"Pendiente")</f>
        <v/>
      </c>
      <c r="D12" s="12">
        <f>B12+C12</f>
        <v/>
      </c>
      <c r="E12" s="21">
        <f>IF(SUM($D$4:$D$13)&gt;0,D12/SUM($D$4:$D$13),0)</f>
        <v/>
      </c>
      <c r="F12" s="10">
        <f>COUNTIF('Registro de Pagos'!$B:$B,"Deudas")</f>
        <v/>
      </c>
    </row>
    <row r="13">
      <c r="A13" s="5" t="inlineStr">
        <is>
          <t>Otros</t>
        </is>
      </c>
      <c r="B13" s="7">
        <f>SUMIFS('Registro de Pagos'!$D:$D,'Registro de Pagos'!$B:$B,"Otros",'Registro de Pagos'!$F:$F,"Pagado")</f>
        <v/>
      </c>
      <c r="C13" s="7">
        <f>SUMIFS('Registro de Pagos'!$D:$D,'Registro de Pagos'!$B:$B,"Otros",'Registro de Pagos'!$F:$F,"Pendiente")</f>
        <v/>
      </c>
      <c r="D13" s="7">
        <f>B13+C13</f>
        <v/>
      </c>
      <c r="E13" s="22">
        <f>IF(SUM($D$4:$D$13)&gt;0,D13/SUM($D$4:$D$13),0)</f>
        <v/>
      </c>
      <c r="F13" s="5">
        <f>COUNTIF('Registro de Pagos'!$B:$B,"Otros")</f>
        <v/>
      </c>
    </row>
    <row r="14">
      <c r="A14" s="23" t="inlineStr">
        <is>
          <t>TOTAL</t>
        </is>
      </c>
      <c r="B14" s="24">
        <f>SUM(B4:B13)</f>
        <v/>
      </c>
      <c r="C14" s="24">
        <f>SUM(C4:C13)</f>
        <v/>
      </c>
      <c r="D14" s="24">
        <f>SUM(D4:D13)</f>
        <v/>
      </c>
      <c r="E14" s="23" t="inlineStr">
        <is>
          <t>100%</t>
        </is>
      </c>
      <c r="F14" s="23">
        <f>SUM(F4:F13)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18" customWidth="1" min="1" max="1"/>
    <col width="35" customWidth="1" min="2" max="2"/>
    <col width="35" customWidth="1" min="3" max="3"/>
  </cols>
  <sheetData>
    <row r="1" ht="30" customHeight="1">
      <c r="A1" s="25" t="inlineStr">
        <is>
          <t>CATEGORÍAS DE PAGOS</t>
        </is>
      </c>
    </row>
    <row r="3">
      <c r="A3" s="26" t="inlineStr">
        <is>
          <t>Categoría</t>
        </is>
      </c>
      <c r="B3" s="26" t="inlineStr">
        <is>
          <t>Descripción</t>
        </is>
      </c>
      <c r="C3" s="26" t="inlineStr">
        <is>
          <t>Ejemplos</t>
        </is>
      </c>
    </row>
    <row r="4">
      <c r="A4" s="27" t="inlineStr">
        <is>
          <t>Vivienda</t>
        </is>
      </c>
      <c r="B4" s="28" t="inlineStr">
        <is>
          <t>Gastos relacionados con el hogar</t>
        </is>
      </c>
      <c r="C4" s="28" t="inlineStr">
        <is>
          <t>Renta, hipoteca, mantenimiento</t>
        </is>
      </c>
    </row>
    <row r="5">
      <c r="A5" s="29" t="inlineStr">
        <is>
          <t>Servicios</t>
        </is>
      </c>
      <c r="B5" s="30" t="inlineStr">
        <is>
          <t>Servicios básicos del hogar</t>
        </is>
      </c>
      <c r="C5" s="30" t="inlineStr">
        <is>
          <t>Luz, agua, gas, internet, teléfono</t>
        </is>
      </c>
    </row>
    <row r="6">
      <c r="A6" s="27" t="inlineStr">
        <is>
          <t>Alimentación</t>
        </is>
      </c>
      <c r="B6" s="28" t="inlineStr">
        <is>
          <t>Compras de alimentos</t>
        </is>
      </c>
      <c r="C6" s="28" t="inlineStr">
        <is>
          <t>Supermercado, despensa, comida</t>
        </is>
      </c>
    </row>
    <row r="7">
      <c r="A7" s="29" t="inlineStr">
        <is>
          <t>Transporte</t>
        </is>
      </c>
      <c r="B7" s="30" t="inlineStr">
        <is>
          <t>Gastos de movilidad</t>
        </is>
      </c>
      <c r="C7" s="30" t="inlineStr">
        <is>
          <t>Gasolina, transporte público, Uber</t>
        </is>
      </c>
    </row>
    <row r="8">
      <c r="A8" s="27" t="inlineStr">
        <is>
          <t>Salud</t>
        </is>
      </c>
      <c r="B8" s="28" t="inlineStr">
        <is>
          <t>Gastos médicos y seguros</t>
        </is>
      </c>
      <c r="C8" s="28" t="inlineStr">
        <is>
          <t>Seguro médico, medicinas, consultas</t>
        </is>
      </c>
    </row>
    <row r="9">
      <c r="A9" s="29" t="inlineStr">
        <is>
          <t>Educación</t>
        </is>
      </c>
      <c r="B9" s="30" t="inlineStr">
        <is>
          <t>Gastos educativos</t>
        </is>
      </c>
      <c r="C9" s="30" t="inlineStr">
        <is>
          <t>Colegiaturas, libros, cursos</t>
        </is>
      </c>
    </row>
    <row r="10">
      <c r="A10" s="27" t="inlineStr">
        <is>
          <t>Entretenimiento</t>
        </is>
      </c>
      <c r="B10" s="28" t="inlineStr">
        <is>
          <t>Ocio y diversión</t>
        </is>
      </c>
      <c r="C10" s="28" t="inlineStr">
        <is>
          <t>Cine, streaming, salidas</t>
        </is>
      </c>
    </row>
    <row r="11">
      <c r="A11" s="29" t="inlineStr">
        <is>
          <t>Ahorros</t>
        </is>
      </c>
      <c r="B11" s="30" t="inlineStr">
        <is>
          <t>Ahorro mensual</t>
        </is>
      </c>
      <c r="C11" s="30" t="inlineStr">
        <is>
          <t>Inversiones, fondo de emergencia</t>
        </is>
      </c>
    </row>
    <row r="12">
      <c r="A12" s="27" t="inlineStr">
        <is>
          <t>Deudas</t>
        </is>
      </c>
      <c r="B12" s="28" t="inlineStr">
        <is>
          <t>Pagos de deudas</t>
        </is>
      </c>
      <c r="C12" s="28" t="inlineStr">
        <is>
          <t>Tarjetas de crédito, préstamos</t>
        </is>
      </c>
    </row>
    <row r="13">
      <c r="A13" s="29" t="inlineStr">
        <is>
          <t>Otros</t>
        </is>
      </c>
      <c r="B13" s="30" t="inlineStr">
        <is>
          <t>Gastos varios</t>
        </is>
      </c>
      <c r="C13" s="30" t="inlineStr">
        <is>
          <t>Misceláneos, imprevistos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40"/>
  <sheetViews>
    <sheetView workbookViewId="0">
      <selection activeCell="A1" sqref="A1"/>
    </sheetView>
  </sheetViews>
  <sheetFormatPr baseColWidth="8" defaultRowHeight="15"/>
  <cols>
    <col width="5" customWidth="1" min="1" max="1"/>
    <col width="60" customWidth="1" min="2" max="2"/>
    <col width="15" customWidth="1" min="3" max="3"/>
    <col width="15" customWidth="1" min="4" max="4"/>
  </cols>
  <sheetData>
    <row r="1" ht="35" customHeight="1">
      <c r="A1" s="1" t="inlineStr">
        <is>
          <t>GUÍA DE USO - CONTROL DE PAGOS MENSUALES</t>
        </is>
      </c>
    </row>
    <row r="3">
      <c r="A3" s="31" t="inlineStr"/>
      <c r="B3" s="32" t="inlineStr">
        <is>
          <t>BIENVENIDO A TU PLANTILLA DE CONTROL DE PAGOS MENSUALES</t>
        </is>
      </c>
      <c r="C3" s="31" t="inlineStr"/>
      <c r="D3" s="31" t="inlineStr"/>
    </row>
    <row r="4">
      <c r="A4" s="31" t="inlineStr"/>
      <c r="B4" s="31" t="inlineStr"/>
      <c r="C4" s="31" t="inlineStr"/>
      <c r="D4" s="31" t="inlineStr"/>
    </row>
    <row r="5">
      <c r="A5" s="33" t="inlineStr">
        <is>
          <t>1. REGISTRO DE PAGOS</t>
        </is>
      </c>
      <c r="B5" s="31" t="inlineStr"/>
      <c r="C5" s="31" t="inlineStr"/>
      <c r="D5" s="31" t="inlineStr"/>
    </row>
    <row r="6">
      <c r="A6" s="31" t="inlineStr"/>
      <c r="B6" s="31" t="inlineStr">
        <is>
          <t>• Vaya a la pestaña "Registro de Pagos"</t>
        </is>
      </c>
      <c r="C6" s="31" t="inlineStr"/>
      <c r="D6" s="31" t="inlineStr"/>
    </row>
    <row r="7">
      <c r="A7" s="31" t="inlineStr"/>
      <c r="B7" s="31" t="inlineStr">
        <is>
          <t>• Complete cada columna con la información del pago:</t>
        </is>
      </c>
      <c r="C7" s="31" t="inlineStr"/>
      <c r="D7" s="31" t="inlineStr"/>
    </row>
    <row r="8">
      <c r="A8" s="31" t="inlineStr"/>
      <c r="B8" s="31" t="inlineStr">
        <is>
          <t xml:space="preserve">  - Fecha: Seleccione la fecha del pago</t>
        </is>
      </c>
      <c r="C8" s="31" t="inlineStr"/>
      <c r="D8" s="31" t="inlineStr"/>
    </row>
    <row r="9">
      <c r="A9" s="31" t="inlineStr"/>
      <c r="B9" s="31" t="inlineStr">
        <is>
          <t xml:space="preserve">  - Categoría: Elija de la lista desplegable</t>
        </is>
      </c>
      <c r="C9" s="31" t="inlineStr"/>
      <c r="D9" s="31" t="inlineStr"/>
    </row>
    <row r="10">
      <c r="A10" s="31" t="inlineStr"/>
      <c r="B10" s="31" t="inlineStr">
        <is>
          <t xml:space="preserve">  - Descripción: Detalle breve del pago</t>
        </is>
      </c>
      <c r="C10" s="31" t="inlineStr"/>
      <c r="D10" s="31" t="inlineStr"/>
    </row>
    <row r="11">
      <c r="A11" s="31" t="inlineStr"/>
      <c r="B11" s="31" t="inlineStr">
        <is>
          <t xml:space="preserve">  - Monto: Ingrese el valor en pesos</t>
        </is>
      </c>
      <c r="C11" s="31" t="inlineStr"/>
      <c r="D11" s="31" t="inlineStr"/>
    </row>
    <row r="12">
      <c r="A12" s="31" t="inlineStr"/>
      <c r="B12" s="31" t="inlineStr">
        <is>
          <t xml:space="preserve">  - Método de Pago: Seleccione de la lista</t>
        </is>
      </c>
      <c r="C12" s="31" t="inlineStr"/>
      <c r="D12" s="31" t="inlineStr"/>
    </row>
    <row r="13">
      <c r="A13" s="31" t="inlineStr"/>
      <c r="B13" s="31" t="inlineStr">
        <is>
          <t xml:space="preserve">  - Estado: Pagado, Pendiente, Vencido o Programado</t>
        </is>
      </c>
      <c r="C13" s="31" t="inlineStr"/>
      <c r="D13" s="31" t="inlineStr"/>
    </row>
    <row r="14">
      <c r="A14" s="31" t="inlineStr"/>
      <c r="B14" s="31" t="inlineStr">
        <is>
          <t xml:space="preserve">  - Beneficiario: A quién se le paga</t>
        </is>
      </c>
      <c r="C14" s="31" t="inlineStr"/>
      <c r="D14" s="31" t="inlineStr"/>
    </row>
    <row r="15">
      <c r="A15" s="31" t="inlineStr"/>
      <c r="B15" s="31" t="inlineStr">
        <is>
          <t xml:space="preserve">  - Notas: Información adicional (opcional)</t>
        </is>
      </c>
      <c r="C15" s="31" t="inlineStr"/>
      <c r="D15" s="31" t="inlineStr"/>
    </row>
    <row r="16">
      <c r="A16" s="31" t="inlineStr"/>
      <c r="B16" s="31" t="inlineStr"/>
      <c r="C16" s="31" t="inlineStr"/>
      <c r="D16" s="31" t="inlineStr"/>
    </row>
    <row r="17">
      <c r="A17" s="33" t="inlineStr">
        <is>
          <t>2. RESUMEN MENSUAL</t>
        </is>
      </c>
      <c r="B17" s="31" t="inlineStr"/>
      <c r="C17" s="31" t="inlineStr"/>
      <c r="D17" s="31" t="inlineStr"/>
    </row>
    <row r="18">
      <c r="A18" s="31" t="inlineStr"/>
      <c r="B18" s="31" t="inlineStr">
        <is>
          <t>• La pestaña "Resumen Mensual" se actualiza automáticamente</t>
        </is>
      </c>
      <c r="C18" s="31" t="inlineStr"/>
      <c r="D18" s="31" t="inlineStr"/>
    </row>
    <row r="19">
      <c r="A19" s="31" t="inlineStr"/>
      <c r="B19" s="31" t="inlineStr">
        <is>
          <t>• Muestra totales por categoría y gráficos visuales</t>
        </is>
      </c>
      <c r="C19" s="31" t="inlineStr"/>
      <c r="D19" s="31" t="inlineStr"/>
    </row>
    <row r="20">
      <c r="A20" s="31" t="inlineStr"/>
      <c r="B20" s="31" t="inlineStr">
        <is>
          <t>• Revise regularmente para controlar sus gastos</t>
        </is>
      </c>
      <c r="C20" s="31" t="inlineStr"/>
      <c r="D20" s="31" t="inlineStr"/>
    </row>
    <row r="21">
      <c r="A21" s="31" t="inlineStr"/>
      <c r="B21" s="31" t="inlineStr"/>
      <c r="C21" s="31" t="inlineStr"/>
      <c r="D21" s="31" t="inlineStr"/>
    </row>
    <row r="22">
      <c r="A22" s="33" t="inlineStr">
        <is>
          <t>3. CATEGORÍAS</t>
        </is>
      </c>
      <c r="B22" s="31" t="inlineStr"/>
      <c r="C22" s="31" t="inlineStr"/>
      <c r="D22" s="31" t="inlineStr"/>
    </row>
    <row r="23">
      <c r="A23" s="31" t="inlineStr"/>
      <c r="B23" s="31" t="inlineStr">
        <is>
          <t>• Consulte la pestaña "Categorías" para ver descripciones</t>
        </is>
      </c>
      <c r="C23" s="31" t="inlineStr"/>
      <c r="D23" s="31" t="inlineStr"/>
    </row>
    <row r="24">
      <c r="A24" s="31" t="inlineStr"/>
      <c r="B24" s="31" t="inlineStr">
        <is>
          <t>• Puede personalizar las categorías según sus necesidades</t>
        </is>
      </c>
      <c r="C24" s="31" t="inlineStr"/>
      <c r="D24" s="31" t="inlineStr"/>
    </row>
    <row r="25">
      <c r="A25" s="31" t="inlineStr"/>
      <c r="B25" s="31" t="inlineStr"/>
      <c r="C25" s="31" t="inlineStr"/>
      <c r="D25" s="31" t="inlineStr"/>
    </row>
    <row r="26">
      <c r="A26" s="33" t="inlineStr">
        <is>
          <t>4. CONSEJOS DE USO</t>
        </is>
      </c>
      <c r="B26" s="31" t="inlineStr"/>
      <c r="C26" s="31" t="inlineStr"/>
      <c r="D26" s="31" t="inlineStr"/>
    </row>
    <row r="27">
      <c r="A27" s="31" t="inlineStr"/>
      <c r="B27" s="34" t="inlineStr">
        <is>
          <t>✓ Actualice diariamente para mejor control</t>
        </is>
      </c>
      <c r="C27" s="31" t="inlineStr"/>
      <c r="D27" s="31" t="inlineStr"/>
    </row>
    <row r="28">
      <c r="A28" s="31" t="inlineStr"/>
      <c r="B28" s="34" t="inlineStr">
        <is>
          <t>✓ Revise los totales al final del mes</t>
        </is>
      </c>
      <c r="C28" s="31" t="inlineStr"/>
      <c r="D28" s="31" t="inlineStr"/>
    </row>
    <row r="29">
      <c r="A29" s="31" t="inlineStr"/>
      <c r="B29" s="34" t="inlineStr">
        <is>
          <t>✓ Use los gráficos para identificar gastos mayores</t>
        </is>
      </c>
      <c r="C29" s="31" t="inlineStr"/>
      <c r="D29" s="31" t="inlineStr"/>
    </row>
    <row r="30">
      <c r="A30" s="31" t="inlineStr"/>
      <c r="B30" s="34" t="inlineStr">
        <is>
          <t>✓ Marque como "Programado" los pagos futuros</t>
        </is>
      </c>
      <c r="C30" s="31" t="inlineStr"/>
      <c r="D30" s="31" t="inlineStr"/>
    </row>
    <row r="31">
      <c r="A31" s="31" t="inlineStr"/>
      <c r="B31" s="34" t="inlineStr">
        <is>
          <t>✓ Configure recordatorios para pagos importantes</t>
        </is>
      </c>
      <c r="C31" s="31" t="inlineStr"/>
      <c r="D31" s="31" t="inlineStr"/>
    </row>
    <row r="32">
      <c r="A32" s="31" t="inlineStr"/>
      <c r="B32" s="31" t="inlineStr"/>
      <c r="C32" s="31" t="inlineStr"/>
      <c r="D32" s="31" t="inlineStr"/>
    </row>
    <row r="33">
      <c r="A33" s="33" t="inlineStr">
        <is>
          <t>5. CARACTERÍSTICAS</t>
        </is>
      </c>
      <c r="B33" s="31" t="inlineStr"/>
      <c r="C33" s="31" t="inlineStr"/>
      <c r="D33" s="31" t="inlineStr"/>
    </row>
    <row r="34">
      <c r="A34" s="31" t="inlineStr"/>
      <c r="B34" s="34" t="inlineStr">
        <is>
          <t>✔ Validación automática de datos</t>
        </is>
      </c>
      <c r="C34" s="31" t="inlineStr"/>
      <c r="D34" s="31" t="inlineStr"/>
    </row>
    <row r="35">
      <c r="A35" s="31" t="inlineStr"/>
      <c r="B35" s="34" t="inlineStr">
        <is>
          <t>✔ Cálculos automáticos de totales</t>
        </is>
      </c>
      <c r="C35" s="31" t="inlineStr"/>
      <c r="D35" s="31" t="inlineStr"/>
    </row>
    <row r="36">
      <c r="A36" s="31" t="inlineStr"/>
      <c r="B36" s="34" t="inlineStr">
        <is>
          <t>✔ Formato condicional por estado</t>
        </is>
      </c>
      <c r="C36" s="31" t="inlineStr"/>
      <c r="D36" s="31" t="inlineStr"/>
    </row>
    <row r="37">
      <c r="A37" s="31" t="inlineStr"/>
      <c r="B37" s="34" t="inlineStr">
        <is>
          <t>✔ Gráficos dinámicos</t>
        </is>
      </c>
      <c r="C37" s="31" t="inlineStr"/>
      <c r="D37" s="31" t="inlineStr"/>
    </row>
    <row r="38">
      <c r="A38" s="31" t="inlineStr"/>
      <c r="B38" s="34" t="inlineStr">
        <is>
          <t>✔ 100% GRATIS y personalizable</t>
        </is>
      </c>
      <c r="C38" s="31" t="inlineStr"/>
      <c r="D38" s="31" t="inlineStr"/>
    </row>
    <row r="39">
      <c r="A39" s="31" t="inlineStr"/>
      <c r="B39" s="31" t="inlineStr"/>
      <c r="C39" s="31" t="inlineStr"/>
      <c r="D39" s="31" t="inlineStr"/>
    </row>
    <row r="40">
      <c r="A40" s="31" t="inlineStr"/>
      <c r="B40" s="32" t="inlineStr">
        <is>
          <t>¡COMIENCE A CONTROLAR SUS PAGOS HOY MISMO!</t>
        </is>
      </c>
      <c r="C40" s="31" t="inlineStr"/>
      <c r="D40" s="31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2026-01-20T18:08:47Z</dcterms:created>
  <dcterms:modified xmlns:dcterms="http://purl.org/dc/terms/" xmlns:xsi="http://www.w3.org/2001/XMLSchema-instance" xsi:type="dcterms:W3CDTF">2026-01-20T18:08:47Z</dcterms:modified>
</cp:coreProperties>
</file>