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entario" sheetId="1" state="visible" r:id="rId1"/>
    <sheet xmlns:r="http://schemas.openxmlformats.org/officeDocument/2006/relationships" name="Instrucciones" sheetId="2" state="visible" r:id="rId2"/>
    <sheet xmlns:r="http://schemas.openxmlformats.org/officeDocument/2006/relationships" name="Categorías" sheetId="3" state="visible" r:id="rId3"/>
    <sheet xmlns:r="http://schemas.openxmlformats.org/officeDocument/2006/relationships" name="Proveedores" sheetId="4" state="visible" r:id="rId4"/>
    <sheet xmlns:r="http://schemas.openxmlformats.org/officeDocument/2006/relationships" name="Resumen y Gráfico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$#,##0.00"/>
    <numFmt numFmtId="166" formatCode="DD/MM/YYYY"/>
  </numFmts>
  <fonts count="10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i val="1"/>
      <sz val="10"/>
    </font>
    <font>
      <name val="Calibri"/>
      <b val="1"/>
      <color rgb="00FFFFFF"/>
      <sz val="11"/>
    </font>
    <font>
      <name val="Calibri"/>
      <b val="1"/>
      <color rgb="00FFFFFF"/>
      <sz val="12"/>
    </font>
    <font>
      <name val="Calibri"/>
      <b val="1"/>
      <sz val="10"/>
    </font>
    <font>
      <b val="1"/>
      <color rgb="00FFFFFF"/>
    </font>
    <font>
      <b val="1"/>
      <color rgb="00000000"/>
    </font>
    <font>
      <name val="Calibri"/>
      <b val="1"/>
      <color rgb="001E3A8A"/>
      <sz val="14"/>
    </font>
    <font>
      <name val="Calibri"/>
      <b val="1"/>
      <sz val="11"/>
    </font>
  </fonts>
  <fills count="8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EF4444"/>
        <bgColor rgb="00EF4444"/>
      </patternFill>
    </fill>
    <fill>
      <patternFill patternType="solid">
        <fgColor rgb="00FCD34D"/>
        <bgColor rgb="00FCD34D"/>
      </patternFill>
    </fill>
    <fill>
      <patternFill patternType="solid">
        <fgColor rgb="0010B981"/>
        <bgColor rgb="0010B981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165" fontId="0" fillId="0" borderId="1" applyAlignment="1" pivotButton="0" quotePrefix="0" xfId="0">
      <alignment horizontal="right" vertical="center"/>
    </xf>
    <xf numFmtId="166" fontId="0" fillId="0" borderId="1" applyAlignment="1" pivotButton="0" quotePrefix="0" xfId="0">
      <alignment horizontal="right" vertical="center"/>
    </xf>
    <xf numFmtId="0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 wrapText="1"/>
    </xf>
    <xf numFmtId="165" fontId="0" fillId="3" borderId="1" applyAlignment="1" pivotButton="0" quotePrefix="0" xfId="0">
      <alignment horizontal="right" vertical="center"/>
    </xf>
    <xf numFmtId="166" fontId="0" fillId="3" borderId="1" applyAlignment="1" pivotButton="0" quotePrefix="0" xfId="0">
      <alignment horizontal="right" vertical="center"/>
    </xf>
    <xf numFmtId="0" fontId="4" fillId="4" borderId="0" applyAlignment="1" pivotButton="0" quotePrefix="0" xfId="0">
      <alignment horizontal="center" vertical="center" wrapText="1"/>
    </xf>
    <xf numFmtId="0" fontId="5" fillId="0" borderId="0" pivotButton="0" quotePrefix="0" xfId="0"/>
    <xf numFmtId="0" fontId="6" fillId="5" borderId="0" applyAlignment="1" pivotButton="0" quotePrefix="0" xfId="0">
      <alignment horizontal="center" vertical="center" wrapText="1"/>
    </xf>
    <xf numFmtId="0" fontId="7" fillId="6" borderId="0" applyAlignment="1" pivotButton="0" quotePrefix="0" xfId="0">
      <alignment horizontal="center" vertical="center" wrapText="1"/>
    </xf>
    <xf numFmtId="0" fontId="6" fillId="7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3" borderId="1" pivotButton="0" quotePrefix="0" xfId="0"/>
    <xf numFmtId="0" fontId="0" fillId="0" borderId="1" pivotButton="0" quotePrefix="0" xfId="0"/>
    <xf numFmtId="0" fontId="4" fillId="4" borderId="0" pivotButton="0" quotePrefix="0" xfId="0"/>
    <xf numFmtId="0" fontId="5" fillId="3" borderId="1" pivotButton="0" quotePrefix="0" xfId="0"/>
    <xf numFmtId="0" fontId="9" fillId="3" borderId="1" pivotButton="0" quotePrefix="0" xfId="0"/>
    <xf numFmtId="0" fontId="5" fillId="0" borderId="1" pivotButton="0" quotePrefix="0" xfId="0"/>
    <xf numFmtId="165" fontId="9" fillId="0" borderId="1" pivotButton="0" quotePrefix="0" xfId="0"/>
    <xf numFmtId="0" fontId="9" fillId="0" borderId="1" pivotButton="0" quotePrefix="0" xfId="0"/>
    <xf numFmtId="165" fontId="0" fillId="3" borderId="1" pivotButton="0" quotePrefix="0" xfId="0"/>
    <xf numFmtId="165" fontId="0" fillId="0" borderId="1" pivotButton="0" quotePrefix="0" xfId="0"/>
  </cellXfs>
  <cellStyles count="1">
    <cellStyle name="Normal" xfId="0" builtinId="0" hidden="0"/>
  </cellStyles>
  <dxfs count="3">
    <dxf>
      <font>
        <b val="1"/>
        <color rgb="00FFFFFF"/>
      </font>
      <fill>
        <patternFill patternType="solid">
          <fgColor rgb="00EF4444"/>
          <bgColor rgb="00EF4444"/>
        </patternFill>
      </fill>
    </dxf>
    <dxf>
      <font>
        <b val="1"/>
        <color rgb="00000000"/>
      </font>
      <fill>
        <patternFill patternType="solid">
          <fgColor rgb="00FCD34D"/>
          <bgColor rgb="00FCD34D"/>
        </patternFill>
      </fill>
    </dxf>
    <dxf>
      <font>
        <b val="1"/>
        <color rgb="00FFFFFF"/>
      </font>
      <fill>
        <patternFill patternType="solid">
          <fgColor rgb="0010B981"/>
          <bgColor rgb="0010B98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Productos por Categoría</a:t>
            </a:r>
          </a:p>
        </rich>
      </tx>
    </title>
    <plotArea>
      <pieChart>
        <varyColors val="1"/>
        <ser>
          <idx val="0"/>
          <order val="0"/>
          <tx>
            <strRef>
              <f>'Categorías'!C3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'Categorías'!$A$4:$A$9</f>
            </numRef>
          </cat>
          <val>
            <numRef>
              <f>'Categorías'!$C$4:$C$9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Valor de Inventario por Categoría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'Resumen y Gráficos'!B13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'Resumen y Gráficos'!$A$14:$A$19</f>
            </numRef>
          </cat>
          <val>
            <numRef>
              <f>'Resumen y Gráficos'!$B$14:$B$19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Categoría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Valor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3</col>
      <colOff>0</colOff>
      <row>3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12</row>
      <rowOff>0</rowOff>
    </from>
    <ext cx="54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5" customWidth="1" min="3" max="3"/>
    <col width="15" customWidth="1" min="4" max="4"/>
    <col width="12" customWidth="1" min="5" max="5"/>
    <col width="12" customWidth="1" min="6" max="6"/>
    <col width="12" customWidth="1" min="7" max="7"/>
    <col width="15" customWidth="1" min="8" max="8"/>
    <col width="15" customWidth="1" min="9" max="9"/>
    <col width="15" customWidth="1" min="10" max="10"/>
    <col width="12" customWidth="1" min="11" max="11"/>
    <col width="18" customWidth="1" min="12" max="12"/>
  </cols>
  <sheetData>
    <row r="1" ht="30" customHeight="1">
      <c r="A1" s="1" t="inlineStr">
        <is>
          <t>SISTEMA DE GESTIÓN DE INVENTARIO</t>
        </is>
      </c>
    </row>
    <row r="2" ht="20" customHeight="1">
      <c r="A2" s="2" t="inlineStr">
        <is>
          <t>Fecha de Generación: 20/01/2026 17:49</t>
        </is>
      </c>
    </row>
    <row r="4" ht="30" customHeight="1">
      <c r="A4" s="3" t="inlineStr">
        <is>
          <t>Código</t>
        </is>
      </c>
      <c r="B4" s="3" t="inlineStr">
        <is>
          <t>Producto</t>
        </is>
      </c>
      <c r="C4" s="3" t="inlineStr">
        <is>
          <t>Categoría</t>
        </is>
      </c>
      <c r="D4" s="3" t="inlineStr">
        <is>
          <t>Proveedor</t>
        </is>
      </c>
      <c r="E4" s="3" t="inlineStr">
        <is>
          <t>Stock Actual</t>
        </is>
      </c>
      <c r="F4" s="3" t="inlineStr">
        <is>
          <t>Stock Mínimo</t>
        </is>
      </c>
      <c r="G4" s="3" t="inlineStr">
        <is>
          <t>Stock Máximo</t>
        </is>
      </c>
      <c r="H4" s="3" t="inlineStr">
        <is>
          <t>Precio Unitario</t>
        </is>
      </c>
      <c r="I4" s="3" t="inlineStr">
        <is>
          <t>Valor Total</t>
        </is>
      </c>
      <c r="J4" s="3" t="inlineStr">
        <is>
          <t>Ubicación</t>
        </is>
      </c>
      <c r="K4" s="3" t="inlineStr">
        <is>
          <t>Estado</t>
        </is>
      </c>
      <c r="L4" s="3" t="inlineStr">
        <is>
          <t>Última Actualización</t>
        </is>
      </c>
    </row>
    <row r="5">
      <c r="A5" s="4" t="inlineStr">
        <is>
          <t>PROD-001</t>
        </is>
      </c>
      <c r="B5" s="5" t="inlineStr">
        <is>
          <t>Laptop Dell Inspiron 15</t>
        </is>
      </c>
      <c r="C5" s="4" t="inlineStr">
        <is>
          <t>Electrónica</t>
        </is>
      </c>
      <c r="D5" s="4" t="inlineStr">
        <is>
          <t>Proveedor A</t>
        </is>
      </c>
      <c r="E5" s="4" t="n">
        <v>25</v>
      </c>
      <c r="F5" s="4" t="n">
        <v>10</v>
      </c>
      <c r="G5" s="4" t="n">
        <v>50</v>
      </c>
      <c r="H5" s="6" t="n">
        <v>450</v>
      </c>
      <c r="I5" s="6">
        <f>E5*H5</f>
        <v/>
      </c>
      <c r="J5" s="4" t="inlineStr">
        <is>
          <t>Almacén A</t>
        </is>
      </c>
      <c r="K5" s="4">
        <f>IF(E5&lt;=F5,"CRÍTICO",IF(E5&lt;=F5*1.5,"BAJO","NORMAL"))</f>
        <v/>
      </c>
      <c r="L5" s="7" t="n">
        <v>46028.74267958444</v>
      </c>
    </row>
    <row r="6">
      <c r="A6" s="8" t="inlineStr">
        <is>
          <t>PROD-002</t>
        </is>
      </c>
      <c r="B6" s="9" t="inlineStr">
        <is>
          <t>Mouse Inalámbrico Logitech</t>
        </is>
      </c>
      <c r="C6" s="8" t="inlineStr">
        <is>
          <t>Electrónica</t>
        </is>
      </c>
      <c r="D6" s="8" t="inlineStr">
        <is>
          <t>Proveedor A</t>
        </is>
      </c>
      <c r="E6" s="8" t="n">
        <v>150</v>
      </c>
      <c r="F6" s="8" t="n">
        <v>50</v>
      </c>
      <c r="G6" s="8" t="n">
        <v>200</v>
      </c>
      <c r="H6" s="10" t="n">
        <v>15.99</v>
      </c>
      <c r="I6" s="10">
        <f>E6*H6</f>
        <v/>
      </c>
      <c r="J6" s="8" t="inlineStr">
        <is>
          <t>Almacén B</t>
        </is>
      </c>
      <c r="K6" s="8">
        <f>IF(E6&lt;=F6,"CRÍTICO",IF(E6&lt;=F6*1.5,"BAJO","NORMAL"))</f>
        <v/>
      </c>
      <c r="L6" s="11" t="n">
        <v>46031.74267958885</v>
      </c>
    </row>
    <row r="7">
      <c r="A7" s="4" t="inlineStr">
        <is>
          <t>PROD-003</t>
        </is>
      </c>
      <c r="B7" s="5" t="inlineStr">
        <is>
          <t>Papel Bond A4 (Resma)</t>
        </is>
      </c>
      <c r="C7" s="4" t="inlineStr">
        <is>
          <t>Oficina</t>
        </is>
      </c>
      <c r="D7" s="4" t="inlineStr">
        <is>
          <t>Proveedor B</t>
        </is>
      </c>
      <c r="E7" s="4" t="n">
        <v>200</v>
      </c>
      <c r="F7" s="4" t="n">
        <v>100</v>
      </c>
      <c r="G7" s="4" t="n">
        <v>500</v>
      </c>
      <c r="H7" s="6" t="n">
        <v>3.5</v>
      </c>
      <c r="I7" s="6">
        <f>E7*H7</f>
        <v/>
      </c>
      <c r="J7" s="4" t="inlineStr">
        <is>
          <t>Estante 2</t>
        </is>
      </c>
      <c r="K7" s="4">
        <f>IF(E7&lt;=F7,"CRÍTICO",IF(E7&lt;=F7*1.5,"BAJO","NORMAL"))</f>
        <v/>
      </c>
      <c r="L7" s="7" t="n">
        <v>46029.7426795944</v>
      </c>
    </row>
    <row r="8">
      <c r="A8" s="8" t="inlineStr">
        <is>
          <t>PROD-004</t>
        </is>
      </c>
      <c r="B8" s="9" t="inlineStr">
        <is>
          <t>Bolígrafos Azules (Caja 12)</t>
        </is>
      </c>
      <c r="C8" s="8" t="inlineStr">
        <is>
          <t>Oficina</t>
        </is>
      </c>
      <c r="D8" s="8" t="inlineStr">
        <is>
          <t>Proveedor B</t>
        </is>
      </c>
      <c r="E8" s="8" t="n">
        <v>80</v>
      </c>
      <c r="F8" s="8" t="n">
        <v>30</v>
      </c>
      <c r="G8" s="8" t="n">
        <v>150</v>
      </c>
      <c r="H8" s="10" t="n">
        <v>2.25</v>
      </c>
      <c r="I8" s="10">
        <f>E8*H8</f>
        <v/>
      </c>
      <c r="J8" s="8" t="inlineStr">
        <is>
          <t>Almacén A</t>
        </is>
      </c>
      <c r="K8" s="8">
        <f>IF(E8&lt;=F8,"CRÍTICO",IF(E8&lt;=F8*1.5,"BAJO","NORMAL"))</f>
        <v/>
      </c>
      <c r="L8" s="11" t="n">
        <v>46039.74267959735</v>
      </c>
    </row>
    <row r="9">
      <c r="A9" s="4" t="inlineStr">
        <is>
          <t>PROD-005</t>
        </is>
      </c>
      <c r="B9" s="5" t="inlineStr">
        <is>
          <t>Desinfectante Multiusos 1L</t>
        </is>
      </c>
      <c r="C9" s="4" t="inlineStr">
        <is>
          <t>Limpieza</t>
        </is>
      </c>
      <c r="D9" s="4" t="inlineStr">
        <is>
          <t>Proveedor C</t>
        </is>
      </c>
      <c r="E9" s="4" t="n">
        <v>45</v>
      </c>
      <c r="F9" s="4" t="n">
        <v>20</v>
      </c>
      <c r="G9" s="4" t="n">
        <v>100</v>
      </c>
      <c r="H9" s="6" t="n">
        <v>4.75</v>
      </c>
      <c r="I9" s="6">
        <f>E9*H9</f>
        <v/>
      </c>
      <c r="J9" s="4" t="inlineStr">
        <is>
          <t>Almacén A</t>
        </is>
      </c>
      <c r="K9" s="4">
        <f>IF(E9&lt;=F9,"CRÍTICO",IF(E9&lt;=F9*1.5,"BAJO","NORMAL"))</f>
        <v/>
      </c>
      <c r="L9" s="7" t="n">
        <v>46039.7426796009</v>
      </c>
    </row>
    <row r="10">
      <c r="A10" s="8" t="inlineStr">
        <is>
          <t>PROD-006</t>
        </is>
      </c>
      <c r="B10" s="9" t="inlineStr">
        <is>
          <t>Café Orgánico 500g</t>
        </is>
      </c>
      <c r="C10" s="8" t="inlineStr">
        <is>
          <t>Alimentos</t>
        </is>
      </c>
      <c r="D10" s="8" t="inlineStr">
        <is>
          <t>Proveedor D</t>
        </is>
      </c>
      <c r="E10" s="8" t="n">
        <v>60</v>
      </c>
      <c r="F10" s="8" t="n">
        <v>25</v>
      </c>
      <c r="G10" s="8" t="n">
        <v>120</v>
      </c>
      <c r="H10" s="10" t="n">
        <v>8.5</v>
      </c>
      <c r="I10" s="10">
        <f>E10*H10</f>
        <v/>
      </c>
      <c r="J10" s="8" t="inlineStr">
        <is>
          <t>Almacén C</t>
        </is>
      </c>
      <c r="K10" s="8">
        <f>IF(E10&lt;=F10,"CRÍTICO",IF(E10&lt;=F10*1.5,"BAJO","NORMAL"))</f>
        <v/>
      </c>
      <c r="L10" s="11" t="n">
        <v>46023.7426796041</v>
      </c>
    </row>
    <row r="11">
      <c r="A11" s="4" t="inlineStr">
        <is>
          <t>PROD-007</t>
        </is>
      </c>
      <c r="B11" s="5" t="inlineStr">
        <is>
          <t>Taladro Eléctrico Black+Decker</t>
        </is>
      </c>
      <c r="C11" s="4" t="inlineStr">
        <is>
          <t>Herramientas</t>
        </is>
      </c>
      <c r="D11" s="4" t="inlineStr">
        <is>
          <t>Proveedor E</t>
        </is>
      </c>
      <c r="E11" s="4" t="n">
        <v>15</v>
      </c>
      <c r="F11" s="4" t="n">
        <v>5</v>
      </c>
      <c r="G11" s="4" t="n">
        <v>30</v>
      </c>
      <c r="H11" s="6" t="n">
        <v>85</v>
      </c>
      <c r="I11" s="6">
        <f>E11*H11</f>
        <v/>
      </c>
      <c r="J11" s="4" t="inlineStr">
        <is>
          <t>Estante 2</t>
        </is>
      </c>
      <c r="K11" s="4">
        <f>IF(E11&lt;=F11,"CRÍTICO",IF(E11&lt;=F11*1.5,"BAJO","NORMAL"))</f>
        <v/>
      </c>
      <c r="L11" s="7" t="n">
        <v>46033.7426796076</v>
      </c>
    </row>
    <row r="12">
      <c r="A12" s="8" t="inlineStr">
        <is>
          <t>PROD-008</t>
        </is>
      </c>
      <c r="B12" s="9" t="inlineStr">
        <is>
          <t>Silla Ergonómica Oficina</t>
        </is>
      </c>
      <c r="C12" s="8" t="inlineStr">
        <is>
          <t>Mobiliario</t>
        </is>
      </c>
      <c r="D12" s="8" t="inlineStr">
        <is>
          <t>Proveedor E</t>
        </is>
      </c>
      <c r="E12" s="8" t="n">
        <v>20</v>
      </c>
      <c r="F12" s="8" t="n">
        <v>10</v>
      </c>
      <c r="G12" s="8" t="n">
        <v>40</v>
      </c>
      <c r="H12" s="10" t="n">
        <v>120</v>
      </c>
      <c r="I12" s="10">
        <f>E12*H12</f>
        <v/>
      </c>
      <c r="J12" s="8" t="inlineStr">
        <is>
          <t>Almacén C</t>
        </is>
      </c>
      <c r="K12" s="8">
        <f>IF(E12&lt;=F12,"CRÍTICO",IF(E12&lt;=F12*1.5,"BAJO","NORMAL"))</f>
        <v/>
      </c>
      <c r="L12" s="11" t="n">
        <v>46019.74267961048</v>
      </c>
    </row>
    <row r="13">
      <c r="A13" s="4" t="inlineStr">
        <is>
          <t>PROD-009</t>
        </is>
      </c>
      <c r="B13" s="5" t="inlineStr">
        <is>
          <t>Monitor LED 24" Samsung</t>
        </is>
      </c>
      <c r="C13" s="4" t="inlineStr">
        <is>
          <t>Electrónica</t>
        </is>
      </c>
      <c r="D13" s="4" t="inlineStr">
        <is>
          <t>Proveedor A</t>
        </is>
      </c>
      <c r="E13" s="4" t="n">
        <v>30</v>
      </c>
      <c r="F13" s="4" t="n">
        <v>15</v>
      </c>
      <c r="G13" s="4" t="n">
        <v>60</v>
      </c>
      <c r="H13" s="6" t="n">
        <v>180</v>
      </c>
      <c r="I13" s="6">
        <f>E13*H13</f>
        <v/>
      </c>
      <c r="J13" s="4" t="inlineStr">
        <is>
          <t>Almacén B</t>
        </is>
      </c>
      <c r="K13" s="4">
        <f>IF(E13&lt;=F13,"CRÍTICO",IF(E13&lt;=F13*1.5,"BAJO","NORMAL"))</f>
        <v/>
      </c>
      <c r="L13" s="7" t="n">
        <v>46014.74267961399</v>
      </c>
    </row>
    <row r="14">
      <c r="A14" s="8" t="inlineStr">
        <is>
          <t>PROD-010</t>
        </is>
      </c>
      <c r="B14" s="9" t="inlineStr">
        <is>
          <t>Carpetas Archivadoras (Paq 10)</t>
        </is>
      </c>
      <c r="C14" s="8" t="inlineStr">
        <is>
          <t>Oficina</t>
        </is>
      </c>
      <c r="D14" s="8" t="inlineStr">
        <is>
          <t>Proveedor B</t>
        </is>
      </c>
      <c r="E14" s="8" t="n">
        <v>95</v>
      </c>
      <c r="F14" s="8" t="n">
        <v>40</v>
      </c>
      <c r="G14" s="8" t="n">
        <v>200</v>
      </c>
      <c r="H14" s="10" t="n">
        <v>5.99</v>
      </c>
      <c r="I14" s="10">
        <f>E14*H14</f>
        <v/>
      </c>
      <c r="J14" s="8" t="inlineStr">
        <is>
          <t>Almacén C</t>
        </is>
      </c>
      <c r="K14" s="8">
        <f>IF(E14&lt;=F14,"CRÍTICO",IF(E14&lt;=F14*1.5,"BAJO","NORMAL"))</f>
        <v/>
      </c>
      <c r="L14" s="11" t="n">
        <v>46014.74267961679</v>
      </c>
    </row>
  </sheetData>
  <mergeCells count="2">
    <mergeCell ref="A1:L1"/>
    <mergeCell ref="A2:L2"/>
  </mergeCells>
  <conditionalFormatting sqref="K5:K1000">
    <cfRule type="expression" priority="1" dxfId="0">
      <formula>K5="CRÍTICO"</formula>
    </cfRule>
    <cfRule type="expression" priority="2" dxfId="1">
      <formula>K5="BAJO"</formula>
    </cfRule>
    <cfRule type="expression" priority="3" dxfId="2">
      <formula>K5="NORMAL"</formula>
    </cfRule>
  </conditionalFormatting>
  <dataValidations count="3">
    <dataValidation sqref="C5:C1000" showErrorMessage="1" showInputMessage="1" allowBlank="0" type="list">
      <formula1>"Electrónica,Oficina,Limpieza,Alimentos,Herramientas,Mobiliario"</formula1>
    </dataValidation>
    <dataValidation sqref="D5:D1000" showErrorMessage="1" showInputMessage="1" allowBlank="0" type="list">
      <formula1>"Proveedor A,Proveedor B,Proveedor C,Proveedor D,Proveedor E"</formula1>
    </dataValidation>
    <dataValidation sqref="J5:J1000" showErrorMessage="1" showInputMessage="1" allowBlank="0" type="list">
      <formula1>"Almacén A,Almacén B,Almacén C,Estante 1,Estante 2,Bodega Principal"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4"/>
  <sheetViews>
    <sheetView workbookViewId="0">
      <selection activeCell="A1" sqref="A1"/>
    </sheetView>
  </sheetViews>
  <sheetFormatPr baseColWidth="8" defaultRowHeight="15"/>
  <cols>
    <col width="5" customWidth="1" min="1" max="1"/>
    <col width="25" customWidth="1" min="2" max="2"/>
    <col width="60" customWidth="1" min="3" max="3"/>
  </cols>
  <sheetData>
    <row r="1" ht="35" customHeight="1">
      <c r="A1" s="1" t="inlineStr">
        <is>
          <t>INSTRUCCIONES DE USO - SISTEMA DE INVENTARIO</t>
        </is>
      </c>
    </row>
    <row r="6" ht="25" customHeight="1">
      <c r="A6" s="12" t="inlineStr">
        <is>
          <t>GUÍA DE USO</t>
        </is>
      </c>
    </row>
    <row r="7">
      <c r="A7" s="13" t="inlineStr">
        <is>
          <t>1.</t>
        </is>
      </c>
      <c r="B7" s="13" t="inlineStr">
        <is>
          <t>AGREGAR PRODUCTOS</t>
        </is>
      </c>
      <c r="C7" t="inlineStr">
        <is>
          <t>Complete todas las columnas en la hoja "Inventario". El código debe ser único.</t>
        </is>
      </c>
    </row>
    <row r="8">
      <c r="A8" s="13" t="inlineStr">
        <is>
          <t>2.</t>
        </is>
      </c>
      <c r="B8" s="13" t="inlineStr">
        <is>
          <t>CATEGORÍAS</t>
        </is>
      </c>
      <c r="C8" t="inlineStr">
        <is>
          <t>Seleccione de la lista desplegable en la columna "Categoría".</t>
        </is>
      </c>
    </row>
    <row r="9">
      <c r="A9" s="13" t="inlineStr">
        <is>
          <t>3.</t>
        </is>
      </c>
      <c r="B9" s="13" t="inlineStr">
        <is>
          <t>PROVEEDORES</t>
        </is>
      </c>
      <c r="C9" t="inlineStr">
        <is>
          <t>Seleccione de la lista desplegable en la columna "Proveedor".</t>
        </is>
      </c>
    </row>
    <row r="10">
      <c r="A10" s="13" t="inlineStr">
        <is>
          <t>4.</t>
        </is>
      </c>
      <c r="B10" s="13" t="inlineStr">
        <is>
          <t>STOCK</t>
        </is>
      </c>
      <c r="C10" t="inlineStr">
        <is>
          <t>Ingrese Stock Actual, Mínimo y Máximo. El sistema alertará automáticamente.</t>
        </is>
      </c>
    </row>
    <row r="11">
      <c r="A11" s="13" t="inlineStr">
        <is>
          <t>5.</t>
        </is>
      </c>
      <c r="B11" s="13" t="inlineStr">
        <is>
          <t>PRECIOS</t>
        </is>
      </c>
      <c r="C11" t="inlineStr">
        <is>
          <t>Ingrese el precio unitario. El valor total se calculará automáticamente.</t>
        </is>
      </c>
    </row>
    <row r="12">
      <c r="A12" s="13" t="inlineStr">
        <is>
          <t>6.</t>
        </is>
      </c>
      <c r="B12" s="13" t="inlineStr">
        <is>
          <t>ESTADOS</t>
        </is>
      </c>
      <c r="C12" t="inlineStr">
        <is>
          <t>Se calculan automáticamente: CRÍTICO (stock≤mínimo), BAJO (stock≤mínimo×1.5), NORMAL.</t>
        </is>
      </c>
    </row>
    <row r="13">
      <c r="A13" s="13" t="inlineStr"/>
      <c r="B13" s="13" t="inlineStr"/>
      <c r="C13" t="inlineStr"/>
    </row>
    <row r="14" ht="25" customHeight="1">
      <c r="A14" s="12" t="inlineStr">
        <is>
          <t>CÓDIGOS DE COLOR</t>
        </is>
      </c>
    </row>
    <row r="15">
      <c r="B15" s="14" t="inlineStr">
        <is>
          <t>CRÍTICO</t>
        </is>
      </c>
      <c r="C15" t="inlineStr">
        <is>
          <t>Stock en nivel crítico - requiere reposición inmediata</t>
        </is>
      </c>
    </row>
    <row r="16">
      <c r="B16" s="15" t="inlineStr">
        <is>
          <t>BAJO</t>
        </is>
      </c>
      <c r="C16" t="inlineStr">
        <is>
          <t>Stock bajo - planificar reposición pronto</t>
        </is>
      </c>
    </row>
    <row r="17">
      <c r="B17" s="16" t="inlineStr">
        <is>
          <t>NORMAL</t>
        </is>
      </c>
      <c r="C17" t="inlineStr">
        <is>
          <t>Stock en niveles adecuados</t>
        </is>
      </c>
    </row>
    <row r="18">
      <c r="A18" s="13" t="inlineStr"/>
      <c r="B18" s="13" t="inlineStr"/>
      <c r="C18" t="inlineStr"/>
    </row>
    <row r="19" ht="25" customHeight="1">
      <c r="A19" s="12" t="inlineStr">
        <is>
          <t>CONSEJOS</t>
        </is>
      </c>
    </row>
    <row r="20">
      <c r="A20" s="13" t="inlineStr">
        <is>
          <t>•</t>
        </is>
      </c>
      <c r="B20" s="13" t="inlineStr">
        <is>
          <t>Actualice regularmente la columna "Stock Actual"</t>
        </is>
      </c>
      <c r="C20" t="inlineStr"/>
    </row>
    <row r="21">
      <c r="A21" s="13" t="inlineStr">
        <is>
          <t>•</t>
        </is>
      </c>
      <c r="B21" s="13" t="inlineStr">
        <is>
          <t>Revise los productos en estado CRÍTICO diariamente</t>
        </is>
      </c>
      <c r="C21" t="inlineStr"/>
    </row>
    <row r="22">
      <c r="A22" s="13" t="inlineStr">
        <is>
          <t>•</t>
        </is>
      </c>
      <c r="B22" s="13" t="inlineStr">
        <is>
          <t>Ajuste los niveles mínimos y máximos según sus necesidades</t>
        </is>
      </c>
      <c r="C22" t="inlineStr"/>
    </row>
    <row r="23">
      <c r="A23" s="13" t="inlineStr">
        <is>
          <t>•</t>
        </is>
      </c>
      <c r="B23" s="13" t="inlineStr">
        <is>
          <t>Use la hoja "Resumen y Gráficos" para análisis visuales</t>
        </is>
      </c>
      <c r="C23" t="inlineStr"/>
    </row>
    <row r="24">
      <c r="A24" s="13" t="inlineStr">
        <is>
          <t>•</t>
        </is>
      </c>
      <c r="B24" s="13" t="inlineStr">
        <is>
          <t>Mantenga los datos de Categorías y Proveedores actualizados</t>
        </is>
      </c>
      <c r="C24" t="inlineStr"/>
    </row>
  </sheetData>
  <mergeCells count="4">
    <mergeCell ref="A1:F1"/>
    <mergeCell ref="A6:F6"/>
    <mergeCell ref="A14:F14"/>
    <mergeCell ref="A19:F19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1" sqref="A1"/>
    </sheetView>
  </sheetViews>
  <sheetFormatPr baseColWidth="8" defaultRowHeight="15"/>
  <cols>
    <col width="20" customWidth="1" min="1" max="1"/>
    <col width="40" customWidth="1" min="2" max="2"/>
    <col width="15" customWidth="1" min="3" max="3"/>
  </cols>
  <sheetData>
    <row r="1" ht="30" customHeight="1">
      <c r="A1" s="17" t="inlineStr">
        <is>
          <t>GESTIÓN DE CATEGORÍAS</t>
        </is>
      </c>
    </row>
    <row r="3">
      <c r="A3" s="3" t="inlineStr">
        <is>
          <t>Categoría</t>
        </is>
      </c>
      <c r="B3" s="3" t="inlineStr">
        <is>
          <t>Descripción</t>
        </is>
      </c>
      <c r="C3" s="3" t="inlineStr">
        <is>
          <t>Productos</t>
        </is>
      </c>
    </row>
    <row r="4">
      <c r="A4" s="18" t="inlineStr">
        <is>
          <t>Electrónica</t>
        </is>
      </c>
      <c r="B4" s="18" t="inlineStr">
        <is>
          <t>Equipos electrónicos y tecnológicos</t>
        </is>
      </c>
      <c r="C4" s="18">
        <f>COUNTIF(Inventario!C:C,A4)</f>
        <v/>
      </c>
    </row>
    <row r="5">
      <c r="A5" s="19" t="inlineStr">
        <is>
          <t>Oficina</t>
        </is>
      </c>
      <c r="B5" s="19" t="inlineStr">
        <is>
          <t>Artículos y suministros de oficina</t>
        </is>
      </c>
      <c r="C5" s="19">
        <f>COUNTIF(Inventario!C:C,A5)</f>
        <v/>
      </c>
    </row>
    <row r="6">
      <c r="A6" s="18" t="inlineStr">
        <is>
          <t>Limpieza</t>
        </is>
      </c>
      <c r="B6" s="18" t="inlineStr">
        <is>
          <t>Productos de limpieza y mantenimiento</t>
        </is>
      </c>
      <c r="C6" s="18">
        <f>COUNTIF(Inventario!C:C,A6)</f>
        <v/>
      </c>
    </row>
    <row r="7">
      <c r="A7" s="19" t="inlineStr">
        <is>
          <t>Alimentos</t>
        </is>
      </c>
      <c r="B7" s="19" t="inlineStr">
        <is>
          <t>Alimentos y bebidas</t>
        </is>
      </c>
      <c r="C7" s="19">
        <f>COUNTIF(Inventario!C:C,A7)</f>
        <v/>
      </c>
    </row>
    <row r="8">
      <c r="A8" s="18" t="inlineStr">
        <is>
          <t>Herramientas</t>
        </is>
      </c>
      <c r="B8" s="18" t="inlineStr">
        <is>
          <t>Herramientas y equipos</t>
        </is>
      </c>
      <c r="C8" s="18">
        <f>COUNTIF(Inventario!C:C,A8)</f>
        <v/>
      </c>
    </row>
    <row r="9">
      <c r="A9" s="19" t="inlineStr">
        <is>
          <t>Mobiliario</t>
        </is>
      </c>
      <c r="B9" s="19" t="inlineStr">
        <is>
          <t>Muebles y mobiliario de oficina</t>
        </is>
      </c>
      <c r="C9" s="19">
        <f>COUNTIF(Inventario!C:C,A9)</f>
        <v/>
      </c>
    </row>
  </sheetData>
  <mergeCells count="1">
    <mergeCell ref="A1:C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8"/>
  <sheetViews>
    <sheetView workbookViewId="0">
      <selection activeCell="A1" sqref="A1"/>
    </sheetView>
  </sheetViews>
  <sheetFormatPr baseColWidth="8" defaultRowHeight="15"/>
  <cols>
    <col width="18" customWidth="1" min="1" max="1"/>
    <col width="20" customWidth="1" min="2" max="2"/>
    <col width="18" customWidth="1" min="3" max="3"/>
    <col width="30" customWidth="1" min="4" max="4"/>
    <col width="15" customWidth="1" min="5" max="5"/>
  </cols>
  <sheetData>
    <row r="1" ht="30" customHeight="1">
      <c r="A1" s="17" t="inlineStr">
        <is>
          <t>GESTIÓN DE PROVEEDORES</t>
        </is>
      </c>
    </row>
    <row r="3">
      <c r="A3" s="3" t="inlineStr">
        <is>
          <t>Proveedor</t>
        </is>
      </c>
      <c r="B3" s="3" t="inlineStr">
        <is>
          <t>Contacto</t>
        </is>
      </c>
      <c r="C3" s="3" t="inlineStr">
        <is>
          <t>Teléfono</t>
        </is>
      </c>
      <c r="D3" s="3" t="inlineStr">
        <is>
          <t>Email</t>
        </is>
      </c>
      <c r="E3" s="3" t="inlineStr">
        <is>
          <t>Productos</t>
        </is>
      </c>
    </row>
    <row r="4">
      <c r="A4" s="18" t="inlineStr">
        <is>
          <t>Proveedor A</t>
        </is>
      </c>
      <c r="B4" s="18" t="inlineStr">
        <is>
          <t>Juan Pérez</t>
        </is>
      </c>
      <c r="C4" s="18" t="inlineStr">
        <is>
          <t>+593-98-765-4321</t>
        </is>
      </c>
      <c r="D4" s="18" t="inlineStr">
        <is>
          <t>contacto@proveedora.com</t>
        </is>
      </c>
      <c r="E4" s="18">
        <f>COUNTIF(Inventario!D:D,A4)</f>
        <v/>
      </c>
    </row>
    <row r="5">
      <c r="A5" s="19" t="inlineStr">
        <is>
          <t>Proveedor B</t>
        </is>
      </c>
      <c r="B5" s="19" t="inlineStr">
        <is>
          <t>María González</t>
        </is>
      </c>
      <c r="C5" s="19" t="inlineStr">
        <is>
          <t>+593-99-123-4567</t>
        </is>
      </c>
      <c r="D5" s="19" t="inlineStr">
        <is>
          <t>ventas@proveedorb.com</t>
        </is>
      </c>
      <c r="E5" s="19">
        <f>COUNTIF(Inventario!D:D,A5)</f>
        <v/>
      </c>
    </row>
    <row r="6">
      <c r="A6" s="18" t="inlineStr">
        <is>
          <t>Proveedor C</t>
        </is>
      </c>
      <c r="B6" s="18" t="inlineStr">
        <is>
          <t>Carlos Rodríguez</t>
        </is>
      </c>
      <c r="C6" s="18" t="inlineStr">
        <is>
          <t>+593-98-111-2222</t>
        </is>
      </c>
      <c r="D6" s="18" t="inlineStr">
        <is>
          <t>info@proveedorc.com</t>
        </is>
      </c>
      <c r="E6" s="18">
        <f>COUNTIF(Inventario!D:D,A6)</f>
        <v/>
      </c>
    </row>
    <row r="7">
      <c r="A7" s="19" t="inlineStr">
        <is>
          <t>Proveedor D</t>
        </is>
      </c>
      <c r="B7" s="19" t="inlineStr">
        <is>
          <t>Ana Martínez</t>
        </is>
      </c>
      <c r="C7" s="19" t="inlineStr">
        <is>
          <t>+593-99-333-4444</t>
        </is>
      </c>
      <c r="D7" s="19" t="inlineStr">
        <is>
          <t>contacto@proveedord.com</t>
        </is>
      </c>
      <c r="E7" s="19">
        <f>COUNTIF(Inventario!D:D,A7)</f>
        <v/>
      </c>
    </row>
    <row r="8">
      <c r="A8" s="18" t="inlineStr">
        <is>
          <t>Proveedor E</t>
        </is>
      </c>
      <c r="B8" s="18" t="inlineStr">
        <is>
          <t>Luis Fernández</t>
        </is>
      </c>
      <c r="C8" s="18" t="inlineStr">
        <is>
          <t>+593-98-555-6666</t>
        </is>
      </c>
      <c r="D8" s="18" t="inlineStr">
        <is>
          <t>ventas@proveedore.com</t>
        </is>
      </c>
      <c r="E8" s="18">
        <f>COUNTIF(Inventario!D:D,A8)</f>
        <v/>
      </c>
    </row>
  </sheetData>
  <mergeCells count="1">
    <mergeCell ref="A1:E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</cols>
  <sheetData>
    <row r="1" ht="35" customHeight="1">
      <c r="A1" s="1" t="inlineStr">
        <is>
          <t>RESUMEN Y ANÁLISIS DE INVENTARIO</t>
        </is>
      </c>
    </row>
    <row r="3" ht="25" customHeight="1">
      <c r="A3" s="20" t="inlineStr">
        <is>
          <t>ESTADÍSTICAS GENERALES</t>
        </is>
      </c>
      <c r="D3" s="20" t="inlineStr">
        <is>
          <t>DISTRIBUCIÓN POR CATEGORÍA</t>
        </is>
      </c>
    </row>
    <row r="4">
      <c r="A4" s="21" t="inlineStr">
        <is>
          <t>Total de Productos:</t>
        </is>
      </c>
      <c r="B4" s="22">
        <f>COUNTA(Inventario!A5:A1000)</f>
        <v/>
      </c>
    </row>
    <row r="5">
      <c r="A5" s="23" t="inlineStr">
        <is>
          <t>Valor Total Inventario:</t>
        </is>
      </c>
      <c r="B5" s="24">
        <f>SUM(Inventario!I5:I1000)</f>
        <v/>
      </c>
    </row>
    <row r="6">
      <c r="A6" s="21" t="inlineStr">
        <is>
          <t>Productos en Estado CRÍTICO:</t>
        </is>
      </c>
      <c r="B6" s="22">
        <f>COUNTIF(Inventario!K5:K1000,"CRÍTICO")</f>
        <v/>
      </c>
    </row>
    <row r="7">
      <c r="A7" s="23" t="inlineStr">
        <is>
          <t>Productos en Estado BAJO:</t>
        </is>
      </c>
      <c r="B7" s="25">
        <f>COUNTIF(Inventario!K5:K1000,"BAJO")</f>
        <v/>
      </c>
    </row>
    <row r="8">
      <c r="A8" s="21" t="inlineStr">
        <is>
          <t>Productos en Estado NORMAL:</t>
        </is>
      </c>
      <c r="B8" s="22">
        <f>COUNTIF(Inventario!K5:K1000,"NORMAL")</f>
        <v/>
      </c>
    </row>
    <row r="9">
      <c r="A9" s="23" t="inlineStr">
        <is>
          <t>Categorías Activas:</t>
        </is>
      </c>
      <c r="B9" s="25">
        <f>COUNTA(Categorías!A4:A9)</f>
        <v/>
      </c>
    </row>
    <row r="10">
      <c r="A10" s="21" t="inlineStr">
        <is>
          <t>Proveedores Activos:</t>
        </is>
      </c>
      <c r="B10" s="22">
        <f>COUNTA(Proveedores!A4:A8)</f>
        <v/>
      </c>
    </row>
    <row r="13">
      <c r="A13" s="20" t="inlineStr">
        <is>
          <t>VALOR POR CATEGORÍA</t>
        </is>
      </c>
    </row>
    <row r="14">
      <c r="A14" s="21" t="inlineStr">
        <is>
          <t>Electrónica</t>
        </is>
      </c>
      <c r="B14" s="26">
        <f>SUMIF(Inventario!C:C,A14,Inventario!I:I)</f>
        <v/>
      </c>
    </row>
    <row r="15">
      <c r="A15" s="23" t="inlineStr">
        <is>
          <t>Oficina</t>
        </is>
      </c>
      <c r="B15" s="27">
        <f>SUMIF(Inventario!C:C,A15,Inventario!I:I)</f>
        <v/>
      </c>
    </row>
    <row r="16">
      <c r="A16" s="21" t="inlineStr">
        <is>
          <t>Limpieza</t>
        </is>
      </c>
      <c r="B16" s="26">
        <f>SUMIF(Inventario!C:C,A16,Inventario!I:I)</f>
        <v/>
      </c>
    </row>
    <row r="17">
      <c r="A17" s="23" t="inlineStr">
        <is>
          <t>Alimentos</t>
        </is>
      </c>
      <c r="B17" s="27">
        <f>SUMIF(Inventario!C:C,A17,Inventario!I:I)</f>
        <v/>
      </c>
    </row>
    <row r="18">
      <c r="A18" s="21" t="inlineStr">
        <is>
          <t>Herramientas</t>
        </is>
      </c>
      <c r="B18" s="26">
        <f>SUMIF(Inventario!C:C,A18,Inventario!I:I)</f>
        <v/>
      </c>
    </row>
    <row r="19">
      <c r="A19" s="23" t="inlineStr">
        <is>
          <t>Mobiliario</t>
        </is>
      </c>
      <c r="B19" s="27">
        <f>SUMIF(Inventario!C:C,A19,Inventario!I:I)</f>
        <v/>
      </c>
    </row>
  </sheetData>
  <mergeCells count="4">
    <mergeCell ref="A1:F1"/>
    <mergeCell ref="A3:B3"/>
    <mergeCell ref="D3:E3"/>
    <mergeCell ref="A13:B13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2026-01-20T17:49:27Z</dcterms:created>
  <dcterms:modified xmlns:dcterms="http://purl.org/dc/terms/" xmlns:xsi="http://www.w3.org/2001/XMLSchema-instance" xsi:type="dcterms:W3CDTF">2026-01-20T17:49:27Z</dcterms:modified>
</cp:coreProperties>
</file>